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<sst xmlns="http://schemas.openxmlformats.org/spreadsheetml/2006/main" count="172" uniqueCount="145">
  <si>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</si>
  <si>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</si>
  <si>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</si>
  <si>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</si>
  <si>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</si>
  <si>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</si>
  <si>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</si>
  <si>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</si>
  <si>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</si>
  <si>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</si>
  <si>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</si>
  <si>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</si>
  <si>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</si>
  <si>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</si>
  <si>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</si>
  <si>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</si>
  <si>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</si>
  <si>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</si>
  <si>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</si>
  <si>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</si>
  <si>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</si>
  <si>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</si>
  <si>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8716339973 del 05/12/2016</t>
  </si>
  <si>
    <t>8716299642 del 07/11/2016</t>
  </si>
  <si>
    <t>401 del 07/11/2016</t>
  </si>
  <si>
    <t>7217 del 13/12/2016</t>
  </si>
  <si>
    <t>V2FV0000077 del 30/11/2016</t>
  </si>
  <si>
    <t>V2FV0000073 del 30/11/2016</t>
  </si>
  <si>
    <t>7816015752 del 30/12/2016</t>
  </si>
  <si>
    <t>220/PA del 30/11/2016</t>
  </si>
  <si>
    <t>4/FE16 del 06/12/2016</t>
  </si>
  <si>
    <t>V2FV0000082 del 30/11/2016</t>
  </si>
  <si>
    <t>1/FE17 del 11/01/2017</t>
  </si>
  <si>
    <t>8/PA del 10/11/2016</t>
  </si>
  <si>
    <t>5/FE16 del 06/12/2016</t>
  </si>
  <si>
    <t>161519 del 31/12/2016</t>
  </si>
  <si>
    <t>98/PA/2017 del 13/01/2017</t>
  </si>
  <si>
    <t>97/PA/2017 del 13/01/2017</t>
  </si>
  <si>
    <t>1/PA del 20/01/2017</t>
  </si>
  <si>
    <t>01E del 10/01/2017</t>
  </si>
  <si>
    <t>2017     2/P del 16/01/2017</t>
  </si>
  <si>
    <t>2017     3/P del 20/01/2017</t>
  </si>
  <si>
    <t>7817000585 del 31/01/2017</t>
  </si>
  <si>
    <t>02 del 07/02/2017</t>
  </si>
  <si>
    <t>8717042251 del 10/02/2017</t>
  </si>
  <si>
    <t>2 del 22/12/2016</t>
  </si>
  <si>
    <t>20164E42899 del 20/12/2016</t>
  </si>
  <si>
    <t>170292/E del 03/02/2017</t>
  </si>
  <si>
    <t>7817001681 del 28/02/2017</t>
  </si>
  <si>
    <t>6820161219003816 del 24/12/2016</t>
  </si>
  <si>
    <t>20174E03083 del 31/01/2017</t>
  </si>
  <si>
    <t>39PA/2017 del 16/02/2017</t>
  </si>
  <si>
    <t>V2FV0000083 del 30/11/2016</t>
  </si>
  <si>
    <t>V2FV0000088 del 31/12/2016</t>
  </si>
  <si>
    <t>V2FV0000004 del 31/01/2017</t>
  </si>
  <si>
    <t>V2FV0000005 del 31/01/2017</t>
  </si>
  <si>
    <t>V2FV0000006 del 31/01/2017</t>
  </si>
  <si>
    <t>1 PA del 28/02/2017</t>
  </si>
  <si>
    <t>20 del 26/02/2017</t>
  </si>
  <si>
    <t>2017/0000102/05 del 01/03/2017</t>
  </si>
  <si>
    <t>17 del 03/03/2017</t>
  </si>
  <si>
    <t>8717066068 del 07/03/2017</t>
  </si>
  <si>
    <t>7817002737 del 28/02/2017</t>
  </si>
  <si>
    <t>01/PA/2017 del 15/03/2017</t>
  </si>
  <si>
    <t>95 del 24/02/2017</t>
  </si>
  <si>
    <t>697/2017 del 13/02/2017</t>
  </si>
  <si>
    <t>698/2017 del 13/02/2017</t>
  </si>
  <si>
    <t>699/2017 del 13/02/2017</t>
  </si>
  <si>
    <t>1 del 22/02/2017</t>
  </si>
  <si>
    <t>FATTPA 1_17 del 08/02/2017</t>
  </si>
  <si>
    <t>7817004569 del 31/03/2017</t>
  </si>
  <si>
    <t>20174G00945 del 28/02/2017</t>
  </si>
  <si>
    <t>59-2017 del 17/03/2017</t>
  </si>
  <si>
    <t>PA4 del 31/03/2017</t>
  </si>
  <si>
    <t>PA5 del 31/03/2017</t>
  </si>
  <si>
    <t>PA6 del 31/03/2017</t>
  </si>
  <si>
    <t>PA7 del 31/03/2017</t>
  </si>
  <si>
    <t>V3-9305 del 04/04/2017</t>
  </si>
  <si>
    <t>V3-9800 del 07/04/2017</t>
  </si>
  <si>
    <t>1410 del 23/03/2017</t>
  </si>
  <si>
    <t>1103 del 22/03/2017</t>
  </si>
  <si>
    <t>2017/0000197/05 del 05/04/2017</t>
  </si>
  <si>
    <t>3 del 07/04/2017</t>
  </si>
  <si>
    <t>631/FE del 12/05/2017</t>
  </si>
  <si>
    <t>V3-10554 del 20/04/2017</t>
  </si>
  <si>
    <t>V3-10707 del 21/04/2017</t>
  </si>
  <si>
    <t>V3-10708 del 21/04/2017</t>
  </si>
  <si>
    <t>V3-10709 del 21/04/2017</t>
  </si>
  <si>
    <t>V3-10935 del 26/04/2017</t>
  </si>
  <si>
    <t>V2FV0000023 del 30/04/2017</t>
  </si>
  <si>
    <t>20174E15121 del 03/05/2017</t>
  </si>
  <si>
    <t>129/17 del 13/04/2017</t>
  </si>
  <si>
    <t>02/PA/2017 del 07/05/2017</t>
  </si>
  <si>
    <t>134-2017 del 28/04/2017</t>
  </si>
  <si>
    <t>168FPA del 09/05/2017</t>
  </si>
  <si>
    <t>V2FV0000021 del 30/04/2017</t>
  </si>
  <si>
    <t>V2FV0000020 del 30/04/2017</t>
  </si>
  <si>
    <t>000035-0C1 PA del 30/03/2017</t>
  </si>
  <si>
    <t>1/PA del 22/05/2017</t>
  </si>
  <si>
    <t>58-2017 del 30/04/2017</t>
  </si>
  <si>
    <t>3473/PA/2017 del 24/05/2017</t>
  </si>
  <si>
    <t>3474/PA/2017 del 24/05/2017</t>
  </si>
  <si>
    <t>3476/PA/2017 del 24/05/2017</t>
  </si>
  <si>
    <t>3475/PA/2017 del 24/05/2017</t>
  </si>
  <si>
    <t>3477/PA/2017 del 24/05/2017</t>
  </si>
  <si>
    <t>8717154501 del 24/05/2017</t>
  </si>
  <si>
    <t>8717157345 del 25/05/2017</t>
  </si>
  <si>
    <t>86/09 del 24/05/2017</t>
  </si>
  <si>
    <t>341-2017 del 31/05/2017</t>
  </si>
  <si>
    <t>342-2017 del 31/05/2017</t>
  </si>
  <si>
    <t>296-2017 del 31/05/2017</t>
  </si>
  <si>
    <t>326-2017 del 31/05/2017</t>
  </si>
  <si>
    <t>328-2017 del 31/05/2017</t>
  </si>
  <si>
    <t>338-2017 del 31/05/2017</t>
  </si>
  <si>
    <t>42-e-2017 del 15/06/2017</t>
  </si>
  <si>
    <t>000003-2017-FE del 15/06/2017</t>
  </si>
  <si>
    <t>V3-13714 del 30/05/2017</t>
  </si>
  <si>
    <t>FATTPA 8_17 del 19/06/2017</t>
  </si>
  <si>
    <t>FATTPA 7_17 del 12/06/2017</t>
  </si>
  <si>
    <t>FATTPA 9_17 del 19/06/2017</t>
  </si>
  <si>
    <t>8817000998 del 31/05/2017</t>
  </si>
  <si>
    <t>7817005612 del 30/04/2017</t>
  </si>
  <si>
    <t>7817007689 del 31/05/2017</t>
  </si>
  <si>
    <t>8817001171 del 31/05/2017</t>
  </si>
  <si>
    <t>5 del 30/05/2017</t>
  </si>
  <si>
    <t>210/PA del 29/05/2017</t>
  </si>
  <si>
    <t>226/PA del 30/05/2017</t>
  </si>
  <si>
    <t>236/PA del 31/05/2017</t>
  </si>
  <si>
    <t>237/PA del 31/05/2017</t>
  </si>
  <si>
    <t>4 del 31/05/2017</t>
  </si>
  <si>
    <t>2997 del 19/05/2017</t>
  </si>
  <si>
    <t>2/FE17 del 31/05/2017</t>
  </si>
  <si>
    <t>46 del 25/05/2017</t>
  </si>
  <si>
    <t>02PA del 31/05/2017</t>
  </si>
  <si>
    <t>123PA/2017 del 29/05/2017</t>
  </si>
  <si>
    <t>3/E del 23/06/2017</t>
  </si>
  <si>
    <t>000078-0C1 PA del 27/06/2017</t>
  </si>
  <si>
    <t>188E del 03/07/2017</t>
  </si>
  <si>
    <t>248/2017 del 03/07/2017</t>
  </si>
  <si>
    <t>V2FV0000045 del 30/06/2017</t>
  </si>
  <si>
    <t>V3-15084 del 22/06/2017</t>
  </si>
  <si>
    <t>V3-15082 del 22/06/2017</t>
  </si>
  <si>
    <t>V3-15083 del 22/06/2017</t>
  </si>
  <si>
    <t>3361 del 31/05/2017</t>
  </si>
  <si>
    <t>5 del 14/06/2017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</si>
</sst>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126</v>
      </c>
      <c r="B10" s="37"/>
      <c r="C10" s="50">
        <f>SUM(C16:D19)</f>
        <v>132526.31000000003</v>
      </c>
      <c r="D10" s="37"/>
      <c r="E10" s="38">
        <f>('Trimestre 1'!H1+'Trimestre 2'!H1+'Trimestre 3'!H1+'Trimestre 4'!H1)/C10</f>
        <v>-4.153933434047925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49</v>
      </c>
      <c r="C16" s="51">
        <f>'Trimestre 1'!B1</f>
        <v>69400.61</v>
      </c>
      <c r="D16" s="52"/>
      <c r="E16" s="51">
        <f>'Trimestre 1'!G1</f>
        <v>0.6983794522843527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68</v>
      </c>
      <c r="C17" s="51">
        <f>'Trimestre 2'!B1</f>
        <v>60159.070000000014</v>
      </c>
      <c r="D17" s="52"/>
      <c r="E17" s="51">
        <f>'Trimestre 2'!G1</f>
        <v>-10.151329134576045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9</v>
      </c>
      <c r="C18" s="51">
        <f>'Trimestre 3'!B1</f>
        <v>2966.63</v>
      </c>
      <c r="D18" s="52"/>
      <c r="E18" s="51">
        <f>'Trimestre 3'!G1</f>
        <v>3.950978045796071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69400.61</v>
      </c>
      <c r="C1">
        <f>COUNTA(A4:A203)</f>
        <v>49</v>
      </c>
      <c r="G1" s="20">
        <f>IF(B1&lt;&gt;0,H1/B1,0)</f>
        <v>0.6983794522843527</v>
      </c>
      <c r="H1" s="19">
        <f>SUM(H4:H195)</f>
        <v>48467.95999999997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78.89</v>
      </c>
      <c r="C4" s="17">
        <v>42739</v>
      </c>
      <c r="D4" s="17">
        <v>42747</v>
      </c>
      <c r="E4" s="17"/>
      <c r="F4" s="17"/>
      <c r="G4" s="1">
        <f>D4-C4-(F4-E4)</f>
        <v>8</v>
      </c>
      <c r="H4" s="16">
        <f>B4*G4</f>
        <v>631.12</v>
      </c>
    </row>
    <row r="5" spans="1:8" ht="14.25">
      <c r="A5" s="28" t="s">
        <v>23</v>
      </c>
      <c r="B5" s="16">
        <v>68.78</v>
      </c>
      <c r="C5" s="17">
        <v>42711</v>
      </c>
      <c r="D5" s="17">
        <v>42747</v>
      </c>
      <c r="E5" s="17"/>
      <c r="F5" s="17"/>
      <c r="G5" s="1">
        <f aca="true" t="shared" si="0" ref="G5:G68">D5-C5-(F5-E5)</f>
        <v>36</v>
      </c>
      <c r="H5" s="16">
        <f aca="true" t="shared" si="1" ref="H5:H68">B5*G5</f>
        <v>2476.08</v>
      </c>
    </row>
    <row r="6" spans="1:8" ht="14.25">
      <c r="A6" s="28" t="s">
        <v>24</v>
      </c>
      <c r="B6" s="16">
        <v>59</v>
      </c>
      <c r="C6" s="17">
        <v>42734</v>
      </c>
      <c r="D6" s="17">
        <v>42747</v>
      </c>
      <c r="E6" s="17"/>
      <c r="F6" s="17"/>
      <c r="G6" s="1">
        <f t="shared" si="0"/>
        <v>13</v>
      </c>
      <c r="H6" s="16">
        <f t="shared" si="1"/>
        <v>767</v>
      </c>
    </row>
    <row r="7" spans="1:8" ht="14.25">
      <c r="A7" s="28" t="s">
        <v>25</v>
      </c>
      <c r="B7" s="16">
        <v>2239.98</v>
      </c>
      <c r="C7" s="17">
        <v>42747</v>
      </c>
      <c r="D7" s="17">
        <v>42747</v>
      </c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 t="s">
        <v>26</v>
      </c>
      <c r="B8" s="16">
        <v>278.1</v>
      </c>
      <c r="C8" s="17">
        <v>42704</v>
      </c>
      <c r="D8" s="17">
        <v>42747</v>
      </c>
      <c r="E8" s="17"/>
      <c r="F8" s="17"/>
      <c r="G8" s="1">
        <f t="shared" si="0"/>
        <v>43</v>
      </c>
      <c r="H8" s="16">
        <f t="shared" si="1"/>
        <v>11958.300000000001</v>
      </c>
    </row>
    <row r="9" spans="1:8" ht="14.25">
      <c r="A9" s="28" t="s">
        <v>27</v>
      </c>
      <c r="B9" s="16">
        <v>1020</v>
      </c>
      <c r="C9" s="17">
        <v>42704</v>
      </c>
      <c r="D9" s="17">
        <v>42747</v>
      </c>
      <c r="E9" s="17"/>
      <c r="F9" s="17"/>
      <c r="G9" s="1">
        <f t="shared" si="0"/>
        <v>43</v>
      </c>
      <c r="H9" s="16">
        <f t="shared" si="1"/>
        <v>43860</v>
      </c>
    </row>
    <row r="10" spans="1:8" ht="14.25">
      <c r="A10" s="28" t="s">
        <v>28</v>
      </c>
      <c r="B10" s="16">
        <v>8037.37</v>
      </c>
      <c r="C10" s="17">
        <v>42764</v>
      </c>
      <c r="D10" s="17">
        <v>42747</v>
      </c>
      <c r="E10" s="17"/>
      <c r="F10" s="17"/>
      <c r="G10" s="1">
        <f t="shared" si="0"/>
        <v>-17</v>
      </c>
      <c r="H10" s="16">
        <f t="shared" si="1"/>
        <v>-136635.29</v>
      </c>
    </row>
    <row r="11" spans="1:8" ht="14.25">
      <c r="A11" s="28" t="s">
        <v>29</v>
      </c>
      <c r="B11" s="16">
        <v>1895.5</v>
      </c>
      <c r="C11" s="17">
        <v>42734</v>
      </c>
      <c r="D11" s="17">
        <v>42747</v>
      </c>
      <c r="E11" s="17"/>
      <c r="F11" s="17"/>
      <c r="G11" s="1">
        <f t="shared" si="0"/>
        <v>13</v>
      </c>
      <c r="H11" s="16">
        <f t="shared" si="1"/>
        <v>24641.5</v>
      </c>
    </row>
    <row r="12" spans="1:8" ht="14.25">
      <c r="A12" s="28" t="s">
        <v>30</v>
      </c>
      <c r="B12" s="16">
        <v>70.2</v>
      </c>
      <c r="C12" s="17">
        <v>42740</v>
      </c>
      <c r="D12" s="17">
        <v>42747</v>
      </c>
      <c r="E12" s="17"/>
      <c r="F12" s="17"/>
      <c r="G12" s="1">
        <f t="shared" si="0"/>
        <v>7</v>
      </c>
      <c r="H12" s="16">
        <f t="shared" si="1"/>
        <v>491.40000000000003</v>
      </c>
    </row>
    <row r="13" spans="1:8" ht="14.25">
      <c r="A13" s="28" t="s">
        <v>31</v>
      </c>
      <c r="B13" s="16">
        <v>319.8</v>
      </c>
      <c r="C13" s="17">
        <v>42704</v>
      </c>
      <c r="D13" s="17">
        <v>42747</v>
      </c>
      <c r="E13" s="17"/>
      <c r="F13" s="17"/>
      <c r="G13" s="1">
        <f t="shared" si="0"/>
        <v>43</v>
      </c>
      <c r="H13" s="16">
        <f t="shared" si="1"/>
        <v>13751.4</v>
      </c>
    </row>
    <row r="14" spans="1:8" ht="14.25">
      <c r="A14" s="28" t="s">
        <v>32</v>
      </c>
      <c r="B14" s="16">
        <v>270</v>
      </c>
      <c r="C14" s="17">
        <v>42776</v>
      </c>
      <c r="D14" s="17">
        <v>42747</v>
      </c>
      <c r="E14" s="17"/>
      <c r="F14" s="17"/>
      <c r="G14" s="1">
        <f t="shared" si="0"/>
        <v>-29</v>
      </c>
      <c r="H14" s="16">
        <f t="shared" si="1"/>
        <v>-7830</v>
      </c>
    </row>
    <row r="15" spans="1:8" ht="14.25">
      <c r="A15" s="28" t="s">
        <v>33</v>
      </c>
      <c r="B15" s="16">
        <v>274.99</v>
      </c>
      <c r="C15" s="17">
        <v>42714</v>
      </c>
      <c r="D15" s="17">
        <v>42758</v>
      </c>
      <c r="E15" s="17"/>
      <c r="F15" s="17"/>
      <c r="G15" s="1">
        <f t="shared" si="0"/>
        <v>44</v>
      </c>
      <c r="H15" s="16">
        <f t="shared" si="1"/>
        <v>12099.560000000001</v>
      </c>
    </row>
    <row r="16" spans="1:8" ht="14.25">
      <c r="A16" s="28" t="s">
        <v>34</v>
      </c>
      <c r="B16" s="16">
        <v>202.8</v>
      </c>
      <c r="C16" s="17">
        <v>42740</v>
      </c>
      <c r="D16" s="17">
        <v>42762</v>
      </c>
      <c r="E16" s="17"/>
      <c r="F16" s="17"/>
      <c r="G16" s="1">
        <f t="shared" si="0"/>
        <v>22</v>
      </c>
      <c r="H16" s="16">
        <f t="shared" si="1"/>
        <v>4461.6</v>
      </c>
    </row>
    <row r="17" spans="1:8" ht="14.25">
      <c r="A17" s="28" t="s">
        <v>34</v>
      </c>
      <c r="B17" s="16">
        <v>57.2</v>
      </c>
      <c r="C17" s="17">
        <v>42740</v>
      </c>
      <c r="D17" s="17">
        <v>42769</v>
      </c>
      <c r="E17" s="17"/>
      <c r="F17" s="17"/>
      <c r="G17" s="1">
        <f t="shared" si="0"/>
        <v>29</v>
      </c>
      <c r="H17" s="16">
        <f t="shared" si="1"/>
        <v>1658.8000000000002</v>
      </c>
    </row>
    <row r="18" spans="1:8" ht="14.25">
      <c r="A18" s="28" t="s">
        <v>35</v>
      </c>
      <c r="B18" s="16">
        <v>279.84</v>
      </c>
      <c r="C18" s="17">
        <v>42766</v>
      </c>
      <c r="D18" s="17">
        <v>42769</v>
      </c>
      <c r="E18" s="17"/>
      <c r="F18" s="17"/>
      <c r="G18" s="1">
        <f t="shared" si="0"/>
        <v>3</v>
      </c>
      <c r="H18" s="16">
        <f t="shared" si="1"/>
        <v>839.52</v>
      </c>
    </row>
    <row r="19" spans="1:8" ht="14.25">
      <c r="A19" s="28" t="s">
        <v>36</v>
      </c>
      <c r="B19" s="16">
        <v>194.4</v>
      </c>
      <c r="C19" s="17">
        <v>42779</v>
      </c>
      <c r="D19" s="17">
        <v>42772</v>
      </c>
      <c r="E19" s="17"/>
      <c r="F19" s="17"/>
      <c r="G19" s="1">
        <f t="shared" si="0"/>
        <v>-7</v>
      </c>
      <c r="H19" s="16">
        <f t="shared" si="1"/>
        <v>-1360.8</v>
      </c>
    </row>
    <row r="20" spans="1:8" ht="14.25">
      <c r="A20" s="28" t="s">
        <v>37</v>
      </c>
      <c r="B20" s="16">
        <v>374.3</v>
      </c>
      <c r="C20" s="17">
        <v>42779</v>
      </c>
      <c r="D20" s="17">
        <v>42772</v>
      </c>
      <c r="E20" s="17"/>
      <c r="F20" s="17"/>
      <c r="G20" s="1">
        <f t="shared" si="0"/>
        <v>-7</v>
      </c>
      <c r="H20" s="16">
        <f t="shared" si="1"/>
        <v>-2620.1</v>
      </c>
    </row>
    <row r="21" spans="1:8" ht="14.25">
      <c r="A21" s="28" t="s">
        <v>38</v>
      </c>
      <c r="B21" s="16">
        <v>6615</v>
      </c>
      <c r="C21" s="17">
        <v>42785</v>
      </c>
      <c r="D21" s="17">
        <v>42772</v>
      </c>
      <c r="E21" s="17"/>
      <c r="F21" s="17"/>
      <c r="G21" s="1">
        <f t="shared" si="0"/>
        <v>-13</v>
      </c>
      <c r="H21" s="16">
        <f t="shared" si="1"/>
        <v>-85995</v>
      </c>
    </row>
    <row r="22" spans="1:8" ht="14.25">
      <c r="A22" s="28" t="s">
        <v>39</v>
      </c>
      <c r="B22" s="16">
        <v>288</v>
      </c>
      <c r="C22" s="17">
        <v>42775</v>
      </c>
      <c r="D22" s="17">
        <v>42772</v>
      </c>
      <c r="E22" s="17"/>
      <c r="F22" s="17"/>
      <c r="G22" s="1">
        <f t="shared" si="0"/>
        <v>-3</v>
      </c>
      <c r="H22" s="16">
        <f t="shared" si="1"/>
        <v>-864</v>
      </c>
    </row>
    <row r="23" spans="1:8" ht="14.25">
      <c r="A23" s="28" t="s">
        <v>40</v>
      </c>
      <c r="B23" s="16">
        <v>415</v>
      </c>
      <c r="C23" s="17">
        <v>42782</v>
      </c>
      <c r="D23" s="17">
        <v>42782</v>
      </c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 t="s">
        <v>41</v>
      </c>
      <c r="B24" s="16">
        <v>415</v>
      </c>
      <c r="C24" s="17">
        <v>42786</v>
      </c>
      <c r="D24" s="17">
        <v>42782</v>
      </c>
      <c r="E24" s="17"/>
      <c r="F24" s="17"/>
      <c r="G24" s="1">
        <f t="shared" si="0"/>
        <v>-4</v>
      </c>
      <c r="H24" s="16">
        <f t="shared" si="1"/>
        <v>-1660</v>
      </c>
    </row>
    <row r="25" spans="1:8" ht="14.25">
      <c r="A25" s="28" t="s">
        <v>42</v>
      </c>
      <c r="B25" s="16">
        <v>8037.37</v>
      </c>
      <c r="C25" s="17">
        <v>42796</v>
      </c>
      <c r="D25" s="17">
        <v>42782</v>
      </c>
      <c r="E25" s="17"/>
      <c r="F25" s="17"/>
      <c r="G25" s="1">
        <f t="shared" si="0"/>
        <v>-14</v>
      </c>
      <c r="H25" s="16">
        <f t="shared" si="1"/>
        <v>-112523.18</v>
      </c>
    </row>
    <row r="26" spans="1:8" ht="14.25">
      <c r="A26" s="28" t="s">
        <v>43</v>
      </c>
      <c r="B26" s="16">
        <v>1225</v>
      </c>
      <c r="C26" s="17">
        <v>42803</v>
      </c>
      <c r="D26" s="17">
        <v>42796</v>
      </c>
      <c r="E26" s="17"/>
      <c r="F26" s="17"/>
      <c r="G26" s="1">
        <f t="shared" si="0"/>
        <v>-7</v>
      </c>
      <c r="H26" s="16">
        <f t="shared" si="1"/>
        <v>-8575</v>
      </c>
    </row>
    <row r="27" spans="1:8" ht="14.25">
      <c r="A27" s="28" t="s">
        <v>44</v>
      </c>
      <c r="B27" s="16">
        <v>63.19</v>
      </c>
      <c r="C27" s="17">
        <v>42806</v>
      </c>
      <c r="D27" s="17">
        <v>42796</v>
      </c>
      <c r="E27" s="17"/>
      <c r="F27" s="17"/>
      <c r="G27" s="1">
        <f t="shared" si="0"/>
        <v>-10</v>
      </c>
      <c r="H27" s="16">
        <f t="shared" si="1"/>
        <v>-631.9</v>
      </c>
    </row>
    <row r="28" spans="1:8" ht="14.25">
      <c r="A28" s="28" t="s">
        <v>45</v>
      </c>
      <c r="B28" s="16">
        <v>912</v>
      </c>
      <c r="C28" s="17">
        <v>42756</v>
      </c>
      <c r="D28" s="17">
        <v>42796</v>
      </c>
      <c r="E28" s="17"/>
      <c r="F28" s="17"/>
      <c r="G28" s="1">
        <f t="shared" si="0"/>
        <v>40</v>
      </c>
      <c r="H28" s="16">
        <f t="shared" si="1"/>
        <v>36480</v>
      </c>
    </row>
    <row r="29" spans="1:8" ht="14.25">
      <c r="A29" s="28" t="s">
        <v>46</v>
      </c>
      <c r="B29" s="16">
        <v>75</v>
      </c>
      <c r="C29" s="17">
        <v>42784</v>
      </c>
      <c r="D29" s="17">
        <v>42796</v>
      </c>
      <c r="E29" s="17"/>
      <c r="F29" s="17"/>
      <c r="G29" s="1">
        <f t="shared" si="0"/>
        <v>12</v>
      </c>
      <c r="H29" s="16">
        <f t="shared" si="1"/>
        <v>900</v>
      </c>
    </row>
    <row r="30" spans="1:8" ht="14.25">
      <c r="A30" s="28" t="s">
        <v>47</v>
      </c>
      <c r="B30" s="16">
        <v>2385</v>
      </c>
      <c r="C30" s="17">
        <v>42797</v>
      </c>
      <c r="D30" s="17">
        <v>42796</v>
      </c>
      <c r="E30" s="17"/>
      <c r="F30" s="17"/>
      <c r="G30" s="1">
        <f t="shared" si="0"/>
        <v>-1</v>
      </c>
      <c r="H30" s="16">
        <f t="shared" si="1"/>
        <v>-2385</v>
      </c>
    </row>
    <row r="31" spans="1:8" ht="14.25">
      <c r="A31" s="28" t="s">
        <v>48</v>
      </c>
      <c r="B31" s="16">
        <v>403.9</v>
      </c>
      <c r="C31" s="17">
        <v>42824</v>
      </c>
      <c r="D31" s="17">
        <v>42796</v>
      </c>
      <c r="E31" s="17"/>
      <c r="F31" s="17"/>
      <c r="G31" s="1">
        <f t="shared" si="0"/>
        <v>-28</v>
      </c>
      <c r="H31" s="16">
        <f t="shared" si="1"/>
        <v>-11309.199999999999</v>
      </c>
    </row>
    <row r="32" spans="1:8" ht="14.25">
      <c r="A32" s="28" t="s">
        <v>49</v>
      </c>
      <c r="B32" s="16">
        <v>14780.2</v>
      </c>
      <c r="C32" s="17">
        <v>42766</v>
      </c>
      <c r="D32" s="17">
        <v>42796</v>
      </c>
      <c r="E32" s="17"/>
      <c r="F32" s="17"/>
      <c r="G32" s="1">
        <f t="shared" si="0"/>
        <v>30</v>
      </c>
      <c r="H32" s="16">
        <f t="shared" si="1"/>
        <v>443406</v>
      </c>
    </row>
    <row r="33" spans="1:8" ht="14.25">
      <c r="A33" s="28" t="s">
        <v>50</v>
      </c>
      <c r="B33" s="16">
        <v>950</v>
      </c>
      <c r="C33" s="17">
        <v>42826</v>
      </c>
      <c r="D33" s="17">
        <v>42797</v>
      </c>
      <c r="E33" s="17"/>
      <c r="F33" s="17"/>
      <c r="G33" s="1">
        <f t="shared" si="0"/>
        <v>-29</v>
      </c>
      <c r="H33" s="16">
        <f t="shared" si="1"/>
        <v>-27550</v>
      </c>
    </row>
    <row r="34" spans="1:8" ht="14.25">
      <c r="A34" s="28" t="s">
        <v>51</v>
      </c>
      <c r="B34" s="16">
        <v>103.32</v>
      </c>
      <c r="C34" s="17">
        <v>42825</v>
      </c>
      <c r="D34" s="17">
        <v>42798</v>
      </c>
      <c r="E34" s="17"/>
      <c r="F34" s="17"/>
      <c r="G34" s="1">
        <f t="shared" si="0"/>
        <v>-27</v>
      </c>
      <c r="H34" s="16">
        <f t="shared" si="1"/>
        <v>-2789.64</v>
      </c>
    </row>
    <row r="35" spans="1:8" ht="14.25">
      <c r="A35" s="28" t="s">
        <v>52</v>
      </c>
      <c r="B35" s="16">
        <v>126</v>
      </c>
      <c r="C35" s="17">
        <v>42824</v>
      </c>
      <c r="D35" s="17">
        <v>42808</v>
      </c>
      <c r="E35" s="17"/>
      <c r="F35" s="17"/>
      <c r="G35" s="1">
        <f t="shared" si="0"/>
        <v>-16</v>
      </c>
      <c r="H35" s="16">
        <f t="shared" si="1"/>
        <v>-2016</v>
      </c>
    </row>
    <row r="36" spans="1:8" ht="14.25">
      <c r="A36" s="28" t="s">
        <v>53</v>
      </c>
      <c r="B36" s="16">
        <v>61.2</v>
      </c>
      <c r="C36" s="17">
        <v>42824</v>
      </c>
      <c r="D36" s="17">
        <v>42808</v>
      </c>
      <c r="E36" s="17"/>
      <c r="F36" s="17"/>
      <c r="G36" s="1">
        <f t="shared" si="0"/>
        <v>-16</v>
      </c>
      <c r="H36" s="16">
        <f t="shared" si="1"/>
        <v>-979.2</v>
      </c>
    </row>
    <row r="37" spans="1:8" ht="14.25">
      <c r="A37" s="28" t="s">
        <v>54</v>
      </c>
      <c r="B37" s="16">
        <v>61.2</v>
      </c>
      <c r="C37" s="17">
        <v>42824</v>
      </c>
      <c r="D37" s="17">
        <v>42808</v>
      </c>
      <c r="E37" s="17"/>
      <c r="F37" s="17"/>
      <c r="G37" s="1">
        <f t="shared" si="0"/>
        <v>-16</v>
      </c>
      <c r="H37" s="16">
        <f t="shared" si="1"/>
        <v>-979.2</v>
      </c>
    </row>
    <row r="38" spans="1:8" ht="14.25">
      <c r="A38" s="28" t="s">
        <v>55</v>
      </c>
      <c r="B38" s="16">
        <v>110</v>
      </c>
      <c r="C38" s="17">
        <v>42824</v>
      </c>
      <c r="D38" s="17">
        <v>42808</v>
      </c>
      <c r="E38" s="17"/>
      <c r="F38" s="17"/>
      <c r="G38" s="1">
        <f t="shared" si="0"/>
        <v>-16</v>
      </c>
      <c r="H38" s="16">
        <f t="shared" si="1"/>
        <v>-1760</v>
      </c>
    </row>
    <row r="39" spans="1:8" ht="14.25">
      <c r="A39" s="28" t="s">
        <v>56</v>
      </c>
      <c r="B39" s="16">
        <v>28.8</v>
      </c>
      <c r="C39" s="17">
        <v>42766</v>
      </c>
      <c r="D39" s="17">
        <v>42808</v>
      </c>
      <c r="E39" s="17"/>
      <c r="F39" s="17"/>
      <c r="G39" s="1">
        <f t="shared" si="0"/>
        <v>42</v>
      </c>
      <c r="H39" s="16">
        <f t="shared" si="1"/>
        <v>1209.6000000000001</v>
      </c>
    </row>
    <row r="40" spans="1:8" ht="14.25">
      <c r="A40" s="28" t="s">
        <v>57</v>
      </c>
      <c r="B40" s="16">
        <v>456.55</v>
      </c>
      <c r="C40" s="17">
        <v>42794</v>
      </c>
      <c r="D40" s="17">
        <v>42809</v>
      </c>
      <c r="E40" s="17"/>
      <c r="F40" s="17"/>
      <c r="G40" s="1">
        <f t="shared" si="0"/>
        <v>15</v>
      </c>
      <c r="H40" s="16">
        <f t="shared" si="1"/>
        <v>6848.25</v>
      </c>
    </row>
    <row r="41" spans="1:8" ht="14.25">
      <c r="A41" s="28" t="s">
        <v>58</v>
      </c>
      <c r="B41" s="16">
        <v>490</v>
      </c>
      <c r="C41" s="17">
        <v>42817</v>
      </c>
      <c r="D41" s="17">
        <v>42809</v>
      </c>
      <c r="E41" s="17"/>
      <c r="F41" s="17"/>
      <c r="G41" s="1">
        <f t="shared" si="0"/>
        <v>-8</v>
      </c>
      <c r="H41" s="16">
        <f t="shared" si="1"/>
        <v>-3920</v>
      </c>
    </row>
    <row r="42" spans="1:8" ht="14.25">
      <c r="A42" s="28" t="s">
        <v>59</v>
      </c>
      <c r="B42" s="16">
        <v>2676</v>
      </c>
      <c r="C42" s="17">
        <v>42826</v>
      </c>
      <c r="D42" s="17">
        <v>42809</v>
      </c>
      <c r="E42" s="17"/>
      <c r="F42" s="17"/>
      <c r="G42" s="1">
        <f t="shared" si="0"/>
        <v>-17</v>
      </c>
      <c r="H42" s="16">
        <f t="shared" si="1"/>
        <v>-45492</v>
      </c>
    </row>
    <row r="43" spans="1:8" ht="14.25">
      <c r="A43" s="28" t="s">
        <v>60</v>
      </c>
      <c r="B43" s="16">
        <v>815</v>
      </c>
      <c r="C43" s="17">
        <v>42827</v>
      </c>
      <c r="D43" s="17">
        <v>42809</v>
      </c>
      <c r="E43" s="17"/>
      <c r="F43" s="17"/>
      <c r="G43" s="1">
        <f t="shared" si="0"/>
        <v>-18</v>
      </c>
      <c r="H43" s="16">
        <f t="shared" si="1"/>
        <v>-14670</v>
      </c>
    </row>
    <row r="44" spans="1:8" ht="14.25">
      <c r="A44" s="28" t="s">
        <v>61</v>
      </c>
      <c r="B44" s="16">
        <v>214.14</v>
      </c>
      <c r="C44" s="17">
        <v>42831</v>
      </c>
      <c r="D44" s="17">
        <v>42810</v>
      </c>
      <c r="E44" s="17"/>
      <c r="F44" s="17"/>
      <c r="G44" s="1">
        <f t="shared" si="0"/>
        <v>-21</v>
      </c>
      <c r="H44" s="16">
        <f t="shared" si="1"/>
        <v>-4496.94</v>
      </c>
    </row>
    <row r="45" spans="1:8" ht="14.25">
      <c r="A45" s="28" t="s">
        <v>62</v>
      </c>
      <c r="B45" s="16">
        <v>8037.37</v>
      </c>
      <c r="C45" s="17">
        <v>42824</v>
      </c>
      <c r="D45" s="17">
        <v>42810</v>
      </c>
      <c r="E45" s="17"/>
      <c r="F45" s="17"/>
      <c r="G45" s="1">
        <f t="shared" si="0"/>
        <v>-14</v>
      </c>
      <c r="H45" s="16">
        <f t="shared" si="1"/>
        <v>-112523.18</v>
      </c>
    </row>
    <row r="46" spans="1:8" ht="14.25">
      <c r="A46" s="28" t="s">
        <v>63</v>
      </c>
      <c r="B46" s="16">
        <v>1100</v>
      </c>
      <c r="C46" s="17">
        <v>42839</v>
      </c>
      <c r="D46" s="17">
        <v>42814</v>
      </c>
      <c r="E46" s="17"/>
      <c r="F46" s="17"/>
      <c r="G46" s="1">
        <f t="shared" si="0"/>
        <v>-25</v>
      </c>
      <c r="H46" s="16">
        <f t="shared" si="1"/>
        <v>-27500</v>
      </c>
    </row>
    <row r="47" spans="1:8" ht="14.25">
      <c r="A47" s="28" t="s">
        <v>64</v>
      </c>
      <c r="B47" s="16">
        <v>450</v>
      </c>
      <c r="C47" s="17">
        <v>42855</v>
      </c>
      <c r="D47" s="17">
        <v>42818</v>
      </c>
      <c r="E47" s="17"/>
      <c r="F47" s="17"/>
      <c r="G47" s="1">
        <f t="shared" si="0"/>
        <v>-37</v>
      </c>
      <c r="H47" s="16">
        <f t="shared" si="1"/>
        <v>-16650</v>
      </c>
    </row>
    <row r="48" spans="1:8" ht="14.25">
      <c r="A48" s="28" t="s">
        <v>65</v>
      </c>
      <c r="B48" s="16">
        <v>248.4</v>
      </c>
      <c r="C48" s="17">
        <v>42825</v>
      </c>
      <c r="D48" s="17">
        <v>42818</v>
      </c>
      <c r="E48" s="17"/>
      <c r="F48" s="17"/>
      <c r="G48" s="1">
        <f t="shared" si="0"/>
        <v>-7</v>
      </c>
      <c r="H48" s="16">
        <f t="shared" si="1"/>
        <v>-1738.8</v>
      </c>
    </row>
    <row r="49" spans="1:8" ht="14.25">
      <c r="A49" s="28" t="s">
        <v>66</v>
      </c>
      <c r="B49" s="16">
        <v>228.6</v>
      </c>
      <c r="C49" s="17">
        <v>42825</v>
      </c>
      <c r="D49" s="17">
        <v>42818</v>
      </c>
      <c r="E49" s="17"/>
      <c r="F49" s="17"/>
      <c r="G49" s="1">
        <f t="shared" si="0"/>
        <v>-7</v>
      </c>
      <c r="H49" s="16">
        <f t="shared" si="1"/>
        <v>-1600.2</v>
      </c>
    </row>
    <row r="50" spans="1:8" ht="14.25">
      <c r="A50" s="28" t="s">
        <v>67</v>
      </c>
      <c r="B50" s="16">
        <v>126.32</v>
      </c>
      <c r="C50" s="17">
        <v>42825</v>
      </c>
      <c r="D50" s="17">
        <v>42818</v>
      </c>
      <c r="E50" s="17"/>
      <c r="F50" s="17"/>
      <c r="G50" s="1">
        <f t="shared" si="0"/>
        <v>-7</v>
      </c>
      <c r="H50" s="16">
        <f t="shared" si="1"/>
        <v>-884.24</v>
      </c>
    </row>
    <row r="51" spans="1:8" ht="14.25">
      <c r="A51" s="28" t="s">
        <v>68</v>
      </c>
      <c r="B51" s="16">
        <v>131.9</v>
      </c>
      <c r="C51" s="17">
        <v>42825</v>
      </c>
      <c r="D51" s="17">
        <v>42818</v>
      </c>
      <c r="E51" s="17"/>
      <c r="F51" s="17"/>
      <c r="G51" s="1">
        <f t="shared" si="0"/>
        <v>-7</v>
      </c>
      <c r="H51" s="16">
        <f t="shared" si="1"/>
        <v>-923.3000000000001</v>
      </c>
    </row>
    <row r="52" spans="1:8" ht="14.25">
      <c r="A52" s="28" t="s">
        <v>69</v>
      </c>
      <c r="B52" s="16">
        <v>1650</v>
      </c>
      <c r="C52" s="17">
        <v>42774</v>
      </c>
      <c r="D52" s="17">
        <v>42823</v>
      </c>
      <c r="E52" s="17"/>
      <c r="F52" s="17"/>
      <c r="G52" s="1">
        <f t="shared" si="0"/>
        <v>49</v>
      </c>
      <c r="H52" s="16">
        <f t="shared" si="1"/>
        <v>80850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60159.070000000014</v>
      </c>
      <c r="C1">
        <f>COUNTA(A4:A203)</f>
        <v>68</v>
      </c>
      <c r="G1" s="20">
        <f>IF(B1&lt;&gt;0,H1/B1,0)</f>
        <v>-10.151329134576045</v>
      </c>
      <c r="H1" s="19">
        <f>SUM(H4:H195)</f>
        <v>-610694.5199999999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70</v>
      </c>
      <c r="B4" s="16">
        <v>8037.37</v>
      </c>
      <c r="C4" s="17">
        <v>42855</v>
      </c>
      <c r="D4" s="17">
        <v>42837</v>
      </c>
      <c r="E4" s="17"/>
      <c r="F4" s="17"/>
      <c r="G4" s="1">
        <f>D4-C4-(F4-E4)</f>
        <v>-18</v>
      </c>
      <c r="H4" s="16">
        <f>B4*G4</f>
        <v>-144672.66</v>
      </c>
    </row>
    <row r="5" spans="1:8" ht="14.25">
      <c r="A5" s="28" t="s">
        <v>71</v>
      </c>
      <c r="B5" s="16">
        <v>235</v>
      </c>
      <c r="C5" s="17">
        <v>42854</v>
      </c>
      <c r="D5" s="17">
        <v>42839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-3525</v>
      </c>
    </row>
    <row r="6" spans="1:8" ht="14.25">
      <c r="A6" s="28" t="s">
        <v>72</v>
      </c>
      <c r="B6" s="16">
        <v>0</v>
      </c>
      <c r="C6" s="17">
        <v>42841</v>
      </c>
      <c r="D6" s="17">
        <v>42839</v>
      </c>
      <c r="E6" s="17"/>
      <c r="F6" s="17"/>
      <c r="G6" s="1">
        <f t="shared" si="0"/>
        <v>-2</v>
      </c>
      <c r="H6" s="16">
        <f t="shared" si="1"/>
        <v>0</v>
      </c>
    </row>
    <row r="7" spans="1:8" ht="14.25">
      <c r="A7" s="28" t="s">
        <v>73</v>
      </c>
      <c r="B7" s="16">
        <v>359.52</v>
      </c>
      <c r="C7" s="17">
        <v>42855</v>
      </c>
      <c r="D7" s="17">
        <v>42846</v>
      </c>
      <c r="E7" s="17"/>
      <c r="F7" s="17"/>
      <c r="G7" s="1">
        <f t="shared" si="0"/>
        <v>-9</v>
      </c>
      <c r="H7" s="16">
        <f t="shared" si="1"/>
        <v>-3235.68</v>
      </c>
    </row>
    <row r="8" spans="1:8" ht="14.25">
      <c r="A8" s="28" t="s">
        <v>74</v>
      </c>
      <c r="B8" s="16">
        <v>119.21</v>
      </c>
      <c r="C8" s="17">
        <v>42855</v>
      </c>
      <c r="D8" s="17">
        <v>42846</v>
      </c>
      <c r="E8" s="17"/>
      <c r="F8" s="17"/>
      <c r="G8" s="1">
        <f t="shared" si="0"/>
        <v>-9</v>
      </c>
      <c r="H8" s="16">
        <f t="shared" si="1"/>
        <v>-1072.8899999999999</v>
      </c>
    </row>
    <row r="9" spans="1:8" ht="14.25">
      <c r="A9" s="28" t="s">
        <v>75</v>
      </c>
      <c r="B9" s="16">
        <v>99.05</v>
      </c>
      <c r="C9" s="17">
        <v>42855</v>
      </c>
      <c r="D9" s="17">
        <v>42846</v>
      </c>
      <c r="E9" s="17"/>
      <c r="F9" s="17"/>
      <c r="G9" s="1">
        <f t="shared" si="0"/>
        <v>-9</v>
      </c>
      <c r="H9" s="16">
        <f t="shared" si="1"/>
        <v>-891.4499999999999</v>
      </c>
    </row>
    <row r="10" spans="1:8" ht="14.25">
      <c r="A10" s="28" t="s">
        <v>76</v>
      </c>
      <c r="B10" s="16">
        <v>5.46</v>
      </c>
      <c r="C10" s="17">
        <v>42855</v>
      </c>
      <c r="D10" s="17">
        <v>42846</v>
      </c>
      <c r="E10" s="17"/>
      <c r="F10" s="17"/>
      <c r="G10" s="1">
        <f t="shared" si="0"/>
        <v>-9</v>
      </c>
      <c r="H10" s="16">
        <f t="shared" si="1"/>
        <v>-49.14</v>
      </c>
    </row>
    <row r="11" spans="1:8" ht="14.25">
      <c r="A11" s="28" t="s">
        <v>77</v>
      </c>
      <c r="B11" s="16">
        <v>110.42</v>
      </c>
      <c r="C11" s="17">
        <v>42868</v>
      </c>
      <c r="D11" s="17">
        <v>42846</v>
      </c>
      <c r="E11" s="17"/>
      <c r="F11" s="17"/>
      <c r="G11" s="1">
        <f t="shared" si="0"/>
        <v>-22</v>
      </c>
      <c r="H11" s="16">
        <f t="shared" si="1"/>
        <v>-2429.2400000000002</v>
      </c>
    </row>
    <row r="12" spans="1:8" ht="14.25">
      <c r="A12" s="28" t="s">
        <v>78</v>
      </c>
      <c r="B12" s="16">
        <v>115.05</v>
      </c>
      <c r="C12" s="17">
        <v>42871</v>
      </c>
      <c r="D12" s="17">
        <v>42846</v>
      </c>
      <c r="E12" s="17"/>
      <c r="F12" s="17"/>
      <c r="G12" s="1">
        <f t="shared" si="0"/>
        <v>-25</v>
      </c>
      <c r="H12" s="16">
        <f t="shared" si="1"/>
        <v>-2876.25</v>
      </c>
    </row>
    <row r="13" spans="1:8" ht="14.25">
      <c r="A13" s="28" t="s">
        <v>79</v>
      </c>
      <c r="B13" s="16">
        <v>204.54</v>
      </c>
      <c r="C13" s="17">
        <v>42847</v>
      </c>
      <c r="D13" s="17">
        <v>42846</v>
      </c>
      <c r="E13" s="17"/>
      <c r="F13" s="17"/>
      <c r="G13" s="1">
        <f t="shared" si="0"/>
        <v>-1</v>
      </c>
      <c r="H13" s="16">
        <f t="shared" si="1"/>
        <v>-204.54</v>
      </c>
    </row>
    <row r="14" spans="1:8" ht="14.25">
      <c r="A14" s="28" t="s">
        <v>80</v>
      </c>
      <c r="B14" s="16">
        <v>79.51</v>
      </c>
      <c r="C14" s="17">
        <v>42847</v>
      </c>
      <c r="D14" s="17">
        <v>42852</v>
      </c>
      <c r="E14" s="17"/>
      <c r="F14" s="17"/>
      <c r="G14" s="1">
        <f t="shared" si="0"/>
        <v>5</v>
      </c>
      <c r="H14" s="16">
        <f t="shared" si="1"/>
        <v>397.55</v>
      </c>
    </row>
    <row r="15" spans="1:8" ht="14.25">
      <c r="A15" s="28" t="s">
        <v>72</v>
      </c>
      <c r="B15" s="16">
        <v>745.45</v>
      </c>
      <c r="C15" s="17">
        <v>42841</v>
      </c>
      <c r="D15" s="17">
        <v>42857</v>
      </c>
      <c r="E15" s="17"/>
      <c r="F15" s="17"/>
      <c r="G15" s="1">
        <f t="shared" si="0"/>
        <v>16</v>
      </c>
      <c r="H15" s="16">
        <f t="shared" si="1"/>
        <v>11927.2</v>
      </c>
    </row>
    <row r="16" spans="1:8" ht="14.25">
      <c r="A16" s="28" t="s">
        <v>81</v>
      </c>
      <c r="B16" s="16">
        <v>0</v>
      </c>
      <c r="C16" s="17">
        <v>42860</v>
      </c>
      <c r="D16" s="17">
        <v>42857</v>
      </c>
      <c r="E16" s="17"/>
      <c r="F16" s="17"/>
      <c r="G16" s="1">
        <f t="shared" si="0"/>
        <v>-3</v>
      </c>
      <c r="H16" s="16">
        <f t="shared" si="1"/>
        <v>0</v>
      </c>
    </row>
    <row r="17" spans="1:8" ht="14.25">
      <c r="A17" s="28" t="s">
        <v>82</v>
      </c>
      <c r="B17" s="16">
        <v>1638</v>
      </c>
      <c r="C17" s="17">
        <v>42886</v>
      </c>
      <c r="D17" s="17">
        <v>42857</v>
      </c>
      <c r="E17" s="17"/>
      <c r="F17" s="17"/>
      <c r="G17" s="1">
        <f t="shared" si="0"/>
        <v>-29</v>
      </c>
      <c r="H17" s="16">
        <f t="shared" si="1"/>
        <v>-47502</v>
      </c>
    </row>
    <row r="18" spans="1:8" ht="14.25">
      <c r="A18" s="28" t="s">
        <v>83</v>
      </c>
      <c r="B18" s="16">
        <v>465</v>
      </c>
      <c r="C18" s="17">
        <v>42867</v>
      </c>
      <c r="D18" s="17">
        <v>42870</v>
      </c>
      <c r="E18" s="17"/>
      <c r="F18" s="17"/>
      <c r="G18" s="1">
        <f t="shared" si="0"/>
        <v>3</v>
      </c>
      <c r="H18" s="16">
        <f t="shared" si="1"/>
        <v>1395</v>
      </c>
    </row>
    <row r="19" spans="1:8" ht="14.25">
      <c r="A19" s="28" t="s">
        <v>84</v>
      </c>
      <c r="B19" s="16">
        <v>203.54</v>
      </c>
      <c r="C19" s="17">
        <v>42884</v>
      </c>
      <c r="D19" s="17">
        <v>42877</v>
      </c>
      <c r="E19" s="17"/>
      <c r="F19" s="17"/>
      <c r="G19" s="1">
        <f t="shared" si="0"/>
        <v>-7</v>
      </c>
      <c r="H19" s="16">
        <f t="shared" si="1"/>
        <v>-1424.78</v>
      </c>
    </row>
    <row r="20" spans="1:8" ht="14.25">
      <c r="A20" s="28" t="s">
        <v>85</v>
      </c>
      <c r="B20" s="16">
        <v>80.7</v>
      </c>
      <c r="C20" s="17">
        <v>42885</v>
      </c>
      <c r="D20" s="17">
        <v>42877</v>
      </c>
      <c r="E20" s="17"/>
      <c r="F20" s="17"/>
      <c r="G20" s="1">
        <f t="shared" si="0"/>
        <v>-8</v>
      </c>
      <c r="H20" s="16">
        <f t="shared" si="1"/>
        <v>-645.6</v>
      </c>
    </row>
    <row r="21" spans="1:8" ht="14.25">
      <c r="A21" s="28" t="s">
        <v>86</v>
      </c>
      <c r="B21" s="16">
        <v>140.71</v>
      </c>
      <c r="C21" s="17">
        <v>42885</v>
      </c>
      <c r="D21" s="17">
        <v>42877</v>
      </c>
      <c r="E21" s="17"/>
      <c r="F21" s="17"/>
      <c r="G21" s="1">
        <f t="shared" si="0"/>
        <v>-8</v>
      </c>
      <c r="H21" s="16">
        <f t="shared" si="1"/>
        <v>-1125.68</v>
      </c>
    </row>
    <row r="22" spans="1:8" ht="14.25">
      <c r="A22" s="28" t="s">
        <v>87</v>
      </c>
      <c r="B22" s="16">
        <v>57.57</v>
      </c>
      <c r="C22" s="17">
        <v>42885</v>
      </c>
      <c r="D22" s="17">
        <v>42877</v>
      </c>
      <c r="E22" s="17"/>
      <c r="F22" s="17"/>
      <c r="G22" s="1">
        <f t="shared" si="0"/>
        <v>-8</v>
      </c>
      <c r="H22" s="16">
        <f t="shared" si="1"/>
        <v>-460.56</v>
      </c>
    </row>
    <row r="23" spans="1:8" ht="14.25">
      <c r="A23" s="28" t="s">
        <v>88</v>
      </c>
      <c r="B23" s="16">
        <v>87</v>
      </c>
      <c r="C23" s="17">
        <v>42890</v>
      </c>
      <c r="D23" s="17">
        <v>42877</v>
      </c>
      <c r="E23" s="17"/>
      <c r="F23" s="17"/>
      <c r="G23" s="1">
        <f t="shared" si="0"/>
        <v>-13</v>
      </c>
      <c r="H23" s="16">
        <f t="shared" si="1"/>
        <v>-1131</v>
      </c>
    </row>
    <row r="24" spans="1:8" ht="14.25">
      <c r="A24" s="28" t="s">
        <v>89</v>
      </c>
      <c r="B24" s="16">
        <v>62.1</v>
      </c>
      <c r="C24" s="17">
        <v>42885</v>
      </c>
      <c r="D24" s="17">
        <v>42877</v>
      </c>
      <c r="E24" s="17"/>
      <c r="F24" s="17"/>
      <c r="G24" s="1">
        <f t="shared" si="0"/>
        <v>-8</v>
      </c>
      <c r="H24" s="16">
        <f t="shared" si="1"/>
        <v>-496.8</v>
      </c>
    </row>
    <row r="25" spans="1:8" ht="14.25">
      <c r="A25" s="28" t="s">
        <v>90</v>
      </c>
      <c r="B25" s="16">
        <v>73.23</v>
      </c>
      <c r="C25" s="17">
        <v>42918</v>
      </c>
      <c r="D25" s="17">
        <v>42877</v>
      </c>
      <c r="E25" s="17"/>
      <c r="F25" s="17"/>
      <c r="G25" s="1">
        <f t="shared" si="0"/>
        <v>-41</v>
      </c>
      <c r="H25" s="16">
        <f t="shared" si="1"/>
        <v>-3002.4300000000003</v>
      </c>
    </row>
    <row r="26" spans="1:8" ht="14.25">
      <c r="A26" s="28" t="s">
        <v>91</v>
      </c>
      <c r="B26" s="16">
        <v>1148</v>
      </c>
      <c r="C26" s="17">
        <v>42868</v>
      </c>
      <c r="D26" s="17">
        <v>42877</v>
      </c>
      <c r="E26" s="17"/>
      <c r="F26" s="17"/>
      <c r="G26" s="1">
        <f t="shared" si="0"/>
        <v>9</v>
      </c>
      <c r="H26" s="16">
        <f t="shared" si="1"/>
        <v>10332</v>
      </c>
    </row>
    <row r="27" spans="1:8" ht="14.25">
      <c r="A27" s="28" t="s">
        <v>92</v>
      </c>
      <c r="B27" s="16">
        <v>1499.4</v>
      </c>
      <c r="C27" s="17">
        <v>42892</v>
      </c>
      <c r="D27" s="17">
        <v>42877</v>
      </c>
      <c r="E27" s="17"/>
      <c r="F27" s="17"/>
      <c r="G27" s="1">
        <f t="shared" si="0"/>
        <v>-15</v>
      </c>
      <c r="H27" s="16">
        <f t="shared" si="1"/>
        <v>-22491</v>
      </c>
    </row>
    <row r="28" spans="1:8" ht="14.25">
      <c r="A28" s="28" t="s">
        <v>93</v>
      </c>
      <c r="B28" s="16">
        <v>318.18</v>
      </c>
      <c r="C28" s="17">
        <v>42883</v>
      </c>
      <c r="D28" s="17">
        <v>42877</v>
      </c>
      <c r="E28" s="17"/>
      <c r="F28" s="17"/>
      <c r="G28" s="1">
        <f t="shared" si="0"/>
        <v>-6</v>
      </c>
      <c r="H28" s="16">
        <f t="shared" si="1"/>
        <v>-1909.08</v>
      </c>
    </row>
    <row r="29" spans="1:8" ht="14.25">
      <c r="A29" s="28" t="s">
        <v>94</v>
      </c>
      <c r="B29" s="16">
        <v>107.27</v>
      </c>
      <c r="C29" s="17">
        <v>42894</v>
      </c>
      <c r="D29" s="17">
        <v>42877</v>
      </c>
      <c r="E29" s="17"/>
      <c r="F29" s="17"/>
      <c r="G29" s="1">
        <f t="shared" si="0"/>
        <v>-17</v>
      </c>
      <c r="H29" s="16">
        <f t="shared" si="1"/>
        <v>-1823.59</v>
      </c>
    </row>
    <row r="30" spans="1:8" ht="14.25">
      <c r="A30" s="28" t="s">
        <v>95</v>
      </c>
      <c r="B30" s="16">
        <v>45</v>
      </c>
      <c r="C30" s="17">
        <v>42885</v>
      </c>
      <c r="D30" s="17">
        <v>42877</v>
      </c>
      <c r="E30" s="17"/>
      <c r="F30" s="17"/>
      <c r="G30" s="1">
        <f t="shared" si="0"/>
        <v>-8</v>
      </c>
      <c r="H30" s="16">
        <f t="shared" si="1"/>
        <v>-360</v>
      </c>
    </row>
    <row r="31" spans="1:8" ht="14.25">
      <c r="A31" s="28" t="s">
        <v>96</v>
      </c>
      <c r="B31" s="16">
        <v>125.6</v>
      </c>
      <c r="C31" s="17">
        <v>42885</v>
      </c>
      <c r="D31" s="17">
        <v>42877</v>
      </c>
      <c r="E31" s="17"/>
      <c r="F31" s="17"/>
      <c r="G31" s="1">
        <f t="shared" si="0"/>
        <v>-8</v>
      </c>
      <c r="H31" s="16">
        <f t="shared" si="1"/>
        <v>-1004.8</v>
      </c>
    </row>
    <row r="32" spans="1:8" ht="14.25">
      <c r="A32" s="28" t="s">
        <v>97</v>
      </c>
      <c r="B32" s="16">
        <v>51.34</v>
      </c>
      <c r="C32" s="17">
        <v>42886</v>
      </c>
      <c r="D32" s="17">
        <v>42878</v>
      </c>
      <c r="E32" s="17"/>
      <c r="F32" s="17"/>
      <c r="G32" s="1">
        <f t="shared" si="0"/>
        <v>-8</v>
      </c>
      <c r="H32" s="16">
        <f t="shared" si="1"/>
        <v>-410.72</v>
      </c>
    </row>
    <row r="33" spans="1:8" ht="14.25">
      <c r="A33" s="28" t="s">
        <v>98</v>
      </c>
      <c r="B33" s="16">
        <v>493.5</v>
      </c>
      <c r="C33" s="17">
        <v>42907</v>
      </c>
      <c r="D33" s="17">
        <v>42884</v>
      </c>
      <c r="E33" s="17"/>
      <c r="F33" s="17"/>
      <c r="G33" s="1">
        <f t="shared" si="0"/>
        <v>-23</v>
      </c>
      <c r="H33" s="16">
        <f t="shared" si="1"/>
        <v>-11350.5</v>
      </c>
    </row>
    <row r="34" spans="1:8" ht="14.25">
      <c r="A34" s="28" t="s">
        <v>99</v>
      </c>
      <c r="B34" s="16">
        <v>390</v>
      </c>
      <c r="C34" s="17">
        <v>42888</v>
      </c>
      <c r="D34" s="17">
        <v>42884</v>
      </c>
      <c r="E34" s="17"/>
      <c r="F34" s="17"/>
      <c r="G34" s="1">
        <f t="shared" si="0"/>
        <v>-4</v>
      </c>
      <c r="H34" s="16">
        <f t="shared" si="1"/>
        <v>-1560</v>
      </c>
    </row>
    <row r="35" spans="1:8" ht="14.25">
      <c r="A35" s="28" t="s">
        <v>100</v>
      </c>
      <c r="B35" s="16">
        <v>375.4</v>
      </c>
      <c r="C35" s="17">
        <v>42910</v>
      </c>
      <c r="D35" s="17">
        <v>42884</v>
      </c>
      <c r="E35" s="17"/>
      <c r="F35" s="17"/>
      <c r="G35" s="1">
        <f t="shared" si="0"/>
        <v>-26</v>
      </c>
      <c r="H35" s="16">
        <f t="shared" si="1"/>
        <v>-9760.4</v>
      </c>
    </row>
    <row r="36" spans="1:8" ht="14.25">
      <c r="A36" s="28" t="s">
        <v>101</v>
      </c>
      <c r="B36" s="16">
        <v>194.4</v>
      </c>
      <c r="C36" s="17">
        <v>42910</v>
      </c>
      <c r="D36" s="17">
        <v>42884</v>
      </c>
      <c r="E36" s="17"/>
      <c r="F36" s="17"/>
      <c r="G36" s="1">
        <f t="shared" si="0"/>
        <v>-26</v>
      </c>
      <c r="H36" s="16">
        <f t="shared" si="1"/>
        <v>-5054.400000000001</v>
      </c>
    </row>
    <row r="37" spans="1:8" ht="14.25">
      <c r="A37" s="28" t="s">
        <v>102</v>
      </c>
      <c r="B37" s="16">
        <v>87.4</v>
      </c>
      <c r="C37" s="17">
        <v>42910</v>
      </c>
      <c r="D37" s="17">
        <v>42884</v>
      </c>
      <c r="E37" s="17"/>
      <c r="F37" s="17"/>
      <c r="G37" s="1">
        <f t="shared" si="0"/>
        <v>-26</v>
      </c>
      <c r="H37" s="16">
        <f t="shared" si="1"/>
        <v>-2272.4</v>
      </c>
    </row>
    <row r="38" spans="1:8" ht="14.25">
      <c r="A38" s="28" t="s">
        <v>103</v>
      </c>
      <c r="B38" s="16">
        <v>87.4</v>
      </c>
      <c r="C38" s="17">
        <v>42910</v>
      </c>
      <c r="D38" s="17">
        <v>42884</v>
      </c>
      <c r="E38" s="17"/>
      <c r="F38" s="17"/>
      <c r="G38" s="1">
        <f t="shared" si="0"/>
        <v>-26</v>
      </c>
      <c r="H38" s="16">
        <f t="shared" si="1"/>
        <v>-2272.4</v>
      </c>
    </row>
    <row r="39" spans="1:8" ht="14.25">
      <c r="A39" s="28" t="s">
        <v>104</v>
      </c>
      <c r="B39" s="16">
        <v>127.1</v>
      </c>
      <c r="C39" s="17">
        <v>42910</v>
      </c>
      <c r="D39" s="17">
        <v>42884</v>
      </c>
      <c r="E39" s="17"/>
      <c r="F39" s="17"/>
      <c r="G39" s="1">
        <f t="shared" si="0"/>
        <v>-26</v>
      </c>
      <c r="H39" s="16">
        <f t="shared" si="1"/>
        <v>-3304.6</v>
      </c>
    </row>
    <row r="40" spans="1:8" ht="14.25">
      <c r="A40" s="28" t="s">
        <v>105</v>
      </c>
      <c r="B40" s="16">
        <v>106.15</v>
      </c>
      <c r="C40" s="17">
        <v>42909</v>
      </c>
      <c r="D40" s="17">
        <v>42884</v>
      </c>
      <c r="E40" s="17"/>
      <c r="F40" s="17"/>
      <c r="G40" s="1">
        <f t="shared" si="0"/>
        <v>-25</v>
      </c>
      <c r="H40" s="16">
        <f t="shared" si="1"/>
        <v>-2653.75</v>
      </c>
    </row>
    <row r="41" spans="1:8" ht="14.25">
      <c r="A41" s="28" t="s">
        <v>106</v>
      </c>
      <c r="B41" s="16">
        <v>21.8</v>
      </c>
      <c r="C41" s="17">
        <v>42910</v>
      </c>
      <c r="D41" s="17">
        <v>42884</v>
      </c>
      <c r="E41" s="17"/>
      <c r="F41" s="17"/>
      <c r="G41" s="1">
        <f t="shared" si="0"/>
        <v>-26</v>
      </c>
      <c r="H41" s="16">
        <f t="shared" si="1"/>
        <v>-566.8000000000001</v>
      </c>
    </row>
    <row r="42" spans="1:8" ht="14.25">
      <c r="A42" s="28" t="s">
        <v>107</v>
      </c>
      <c r="B42" s="16">
        <v>1161</v>
      </c>
      <c r="C42" s="17">
        <v>42916</v>
      </c>
      <c r="D42" s="17">
        <v>42884</v>
      </c>
      <c r="E42" s="17"/>
      <c r="F42" s="17"/>
      <c r="G42" s="1">
        <f t="shared" si="0"/>
        <v>-32</v>
      </c>
      <c r="H42" s="16">
        <f t="shared" si="1"/>
        <v>-37152</v>
      </c>
    </row>
    <row r="43" spans="1:8" ht="14.25">
      <c r="A43" s="28" t="s">
        <v>108</v>
      </c>
      <c r="B43" s="16">
        <v>363.64</v>
      </c>
      <c r="C43" s="17">
        <v>42916</v>
      </c>
      <c r="D43" s="17">
        <v>42907</v>
      </c>
      <c r="E43" s="17"/>
      <c r="F43" s="17"/>
      <c r="G43" s="1">
        <f t="shared" si="0"/>
        <v>-9</v>
      </c>
      <c r="H43" s="16">
        <f t="shared" si="1"/>
        <v>-3272.7599999999998</v>
      </c>
    </row>
    <row r="44" spans="1:8" ht="14.25">
      <c r="A44" s="28" t="s">
        <v>109</v>
      </c>
      <c r="B44" s="16">
        <v>363.64</v>
      </c>
      <c r="C44" s="17">
        <v>42916</v>
      </c>
      <c r="D44" s="17">
        <v>42907</v>
      </c>
      <c r="E44" s="17"/>
      <c r="F44" s="17"/>
      <c r="G44" s="1">
        <f t="shared" si="0"/>
        <v>-9</v>
      </c>
      <c r="H44" s="16">
        <f t="shared" si="1"/>
        <v>-3272.7599999999998</v>
      </c>
    </row>
    <row r="45" spans="1:8" ht="14.25">
      <c r="A45" s="28" t="s">
        <v>110</v>
      </c>
      <c r="B45" s="16">
        <v>350</v>
      </c>
      <c r="C45" s="17">
        <v>42916</v>
      </c>
      <c r="D45" s="17">
        <v>42907</v>
      </c>
      <c r="E45" s="17"/>
      <c r="F45" s="17"/>
      <c r="G45" s="1">
        <f t="shared" si="0"/>
        <v>-9</v>
      </c>
      <c r="H45" s="16">
        <f t="shared" si="1"/>
        <v>-3150</v>
      </c>
    </row>
    <row r="46" spans="1:8" ht="14.25">
      <c r="A46" s="28" t="s">
        <v>111</v>
      </c>
      <c r="B46" s="16">
        <v>409.09</v>
      </c>
      <c r="C46" s="17">
        <v>42916</v>
      </c>
      <c r="D46" s="17">
        <v>42907</v>
      </c>
      <c r="E46" s="17"/>
      <c r="F46" s="17"/>
      <c r="G46" s="1">
        <f t="shared" si="0"/>
        <v>-9</v>
      </c>
      <c r="H46" s="16">
        <f t="shared" si="1"/>
        <v>-3681.81</v>
      </c>
    </row>
    <row r="47" spans="1:8" ht="14.25">
      <c r="A47" s="28" t="s">
        <v>112</v>
      </c>
      <c r="B47" s="16">
        <v>781.82</v>
      </c>
      <c r="C47" s="17">
        <v>42916</v>
      </c>
      <c r="D47" s="17">
        <v>42907</v>
      </c>
      <c r="E47" s="17"/>
      <c r="F47" s="17"/>
      <c r="G47" s="1">
        <f t="shared" si="0"/>
        <v>-9</v>
      </c>
      <c r="H47" s="16">
        <f t="shared" si="1"/>
        <v>-7036.38</v>
      </c>
    </row>
    <row r="48" spans="1:8" ht="14.25">
      <c r="A48" s="28" t="s">
        <v>113</v>
      </c>
      <c r="B48" s="16">
        <v>545.45</v>
      </c>
      <c r="C48" s="17">
        <v>42916</v>
      </c>
      <c r="D48" s="17">
        <v>42907</v>
      </c>
      <c r="E48" s="17"/>
      <c r="F48" s="17"/>
      <c r="G48" s="1">
        <f t="shared" si="0"/>
        <v>-9</v>
      </c>
      <c r="H48" s="16">
        <f t="shared" si="1"/>
        <v>-4909.05</v>
      </c>
    </row>
    <row r="49" spans="1:8" ht="14.25">
      <c r="A49" s="28" t="s">
        <v>114</v>
      </c>
      <c r="B49" s="16">
        <v>7491</v>
      </c>
      <c r="C49" s="17">
        <v>42931</v>
      </c>
      <c r="D49" s="17">
        <v>42907</v>
      </c>
      <c r="E49" s="17"/>
      <c r="F49" s="17"/>
      <c r="G49" s="1">
        <f t="shared" si="0"/>
        <v>-24</v>
      </c>
      <c r="H49" s="16">
        <f t="shared" si="1"/>
        <v>-179784</v>
      </c>
    </row>
    <row r="50" spans="1:8" ht="14.25">
      <c r="A50" s="28" t="s">
        <v>115</v>
      </c>
      <c r="B50" s="16">
        <v>1026</v>
      </c>
      <c r="C50" s="17">
        <v>42931</v>
      </c>
      <c r="D50" s="17">
        <v>42907</v>
      </c>
      <c r="E50" s="17"/>
      <c r="F50" s="17"/>
      <c r="G50" s="1">
        <f t="shared" si="0"/>
        <v>-24</v>
      </c>
      <c r="H50" s="16">
        <f t="shared" si="1"/>
        <v>-24624</v>
      </c>
    </row>
    <row r="51" spans="1:8" ht="14.25">
      <c r="A51" s="28" t="s">
        <v>116</v>
      </c>
      <c r="B51" s="16">
        <v>16.15</v>
      </c>
      <c r="C51" s="17">
        <v>42924</v>
      </c>
      <c r="D51" s="17">
        <v>42907</v>
      </c>
      <c r="E51" s="17"/>
      <c r="F51" s="17"/>
      <c r="G51" s="1">
        <f t="shared" si="0"/>
        <v>-17</v>
      </c>
      <c r="H51" s="16">
        <f t="shared" si="1"/>
        <v>-274.54999999999995</v>
      </c>
    </row>
    <row r="52" spans="1:8" ht="14.25">
      <c r="A52" s="28" t="s">
        <v>117</v>
      </c>
      <c r="B52" s="16">
        <v>2200</v>
      </c>
      <c r="C52" s="17">
        <v>42935</v>
      </c>
      <c r="D52" s="17">
        <v>42907</v>
      </c>
      <c r="E52" s="17"/>
      <c r="F52" s="17"/>
      <c r="G52" s="1">
        <f t="shared" si="0"/>
        <v>-28</v>
      </c>
      <c r="H52" s="16">
        <f t="shared" si="1"/>
        <v>-61600</v>
      </c>
    </row>
    <row r="53" spans="1:8" ht="14.25">
      <c r="A53" s="28" t="s">
        <v>118</v>
      </c>
      <c r="B53" s="16">
        <v>220</v>
      </c>
      <c r="C53" s="17">
        <v>42928</v>
      </c>
      <c r="D53" s="17">
        <v>42907</v>
      </c>
      <c r="E53" s="17"/>
      <c r="F53" s="17"/>
      <c r="G53" s="1">
        <f t="shared" si="0"/>
        <v>-21</v>
      </c>
      <c r="H53" s="16">
        <f t="shared" si="1"/>
        <v>-4620</v>
      </c>
    </row>
    <row r="54" spans="1:8" ht="14.25">
      <c r="A54" s="28" t="s">
        <v>119</v>
      </c>
      <c r="B54" s="16">
        <v>1980</v>
      </c>
      <c r="C54" s="17">
        <v>42935</v>
      </c>
      <c r="D54" s="17">
        <v>42907</v>
      </c>
      <c r="E54" s="17"/>
      <c r="F54" s="17"/>
      <c r="G54" s="1">
        <f t="shared" si="0"/>
        <v>-28</v>
      </c>
      <c r="H54" s="16">
        <f t="shared" si="1"/>
        <v>-55440</v>
      </c>
    </row>
    <row r="55" spans="1:8" ht="14.25">
      <c r="A55" s="28" t="s">
        <v>120</v>
      </c>
      <c r="B55" s="16">
        <v>-201.22</v>
      </c>
      <c r="C55" s="17">
        <v>42916</v>
      </c>
      <c r="D55" s="17">
        <v>42908</v>
      </c>
      <c r="E55" s="17"/>
      <c r="F55" s="17"/>
      <c r="G55" s="1">
        <f t="shared" si="0"/>
        <v>-8</v>
      </c>
      <c r="H55" s="16">
        <f t="shared" si="1"/>
        <v>1609.76</v>
      </c>
    </row>
    <row r="56" spans="1:8" ht="14.25">
      <c r="A56" s="28" t="s">
        <v>121</v>
      </c>
      <c r="B56" s="16">
        <v>7836.15</v>
      </c>
      <c r="C56" s="17">
        <v>42885</v>
      </c>
      <c r="D56" s="17">
        <v>42908</v>
      </c>
      <c r="E56" s="17"/>
      <c r="F56" s="17"/>
      <c r="G56" s="1">
        <f t="shared" si="0"/>
        <v>23</v>
      </c>
      <c r="H56" s="16">
        <f t="shared" si="1"/>
        <v>180231.44999999998</v>
      </c>
    </row>
    <row r="57" spans="1:8" ht="14.25">
      <c r="A57" s="28" t="s">
        <v>122</v>
      </c>
      <c r="B57" s="16">
        <v>7836.15</v>
      </c>
      <c r="C57" s="17">
        <v>42916</v>
      </c>
      <c r="D57" s="17">
        <v>42908</v>
      </c>
      <c r="E57" s="17"/>
      <c r="F57" s="17"/>
      <c r="G57" s="1">
        <f t="shared" si="0"/>
        <v>-8</v>
      </c>
      <c r="H57" s="16">
        <f t="shared" si="1"/>
        <v>-62689.2</v>
      </c>
    </row>
    <row r="58" spans="1:8" ht="14.25">
      <c r="A58" s="28" t="s">
        <v>123</v>
      </c>
      <c r="B58" s="16">
        <v>-201.22</v>
      </c>
      <c r="C58" s="17">
        <v>42916</v>
      </c>
      <c r="D58" s="17">
        <v>42908</v>
      </c>
      <c r="E58" s="17"/>
      <c r="F58" s="17"/>
      <c r="G58" s="1">
        <f t="shared" si="0"/>
        <v>-8</v>
      </c>
      <c r="H58" s="16">
        <f t="shared" si="1"/>
        <v>1609.76</v>
      </c>
    </row>
    <row r="59" spans="1:8" ht="14.25">
      <c r="A59" s="28" t="s">
        <v>124</v>
      </c>
      <c r="B59" s="16">
        <v>1021</v>
      </c>
      <c r="C59" s="17">
        <v>42915</v>
      </c>
      <c r="D59" s="17">
        <v>42908</v>
      </c>
      <c r="E59" s="17"/>
      <c r="F59" s="17"/>
      <c r="G59" s="1">
        <f t="shared" si="0"/>
        <v>-7</v>
      </c>
      <c r="H59" s="16">
        <f t="shared" si="1"/>
        <v>-7147</v>
      </c>
    </row>
    <row r="60" spans="1:8" ht="14.25">
      <c r="A60" s="28" t="s">
        <v>125</v>
      </c>
      <c r="B60" s="16">
        <v>636.36</v>
      </c>
      <c r="C60" s="17">
        <v>42915</v>
      </c>
      <c r="D60" s="17">
        <v>42908</v>
      </c>
      <c r="E60" s="17"/>
      <c r="F60" s="17"/>
      <c r="G60" s="1">
        <f t="shared" si="0"/>
        <v>-7</v>
      </c>
      <c r="H60" s="16">
        <f t="shared" si="1"/>
        <v>-4454.52</v>
      </c>
    </row>
    <row r="61" spans="1:8" ht="14.25">
      <c r="A61" s="28" t="s">
        <v>126</v>
      </c>
      <c r="B61" s="16">
        <v>454.55</v>
      </c>
      <c r="C61" s="17">
        <v>42916</v>
      </c>
      <c r="D61" s="17">
        <v>42908</v>
      </c>
      <c r="E61" s="17"/>
      <c r="F61" s="17"/>
      <c r="G61" s="1">
        <f t="shared" si="0"/>
        <v>-8</v>
      </c>
      <c r="H61" s="16">
        <f t="shared" si="1"/>
        <v>-3636.4</v>
      </c>
    </row>
    <row r="62" spans="1:8" ht="14.25">
      <c r="A62" s="28" t="s">
        <v>127</v>
      </c>
      <c r="B62" s="16">
        <v>672.73</v>
      </c>
      <c r="C62" s="17">
        <v>42916</v>
      </c>
      <c r="D62" s="17">
        <v>42908</v>
      </c>
      <c r="E62" s="17"/>
      <c r="F62" s="17"/>
      <c r="G62" s="1">
        <f t="shared" si="0"/>
        <v>-8</v>
      </c>
      <c r="H62" s="16">
        <f t="shared" si="1"/>
        <v>-5381.84</v>
      </c>
    </row>
    <row r="63" spans="1:8" ht="14.25">
      <c r="A63" s="28" t="s">
        <v>128</v>
      </c>
      <c r="B63" s="16">
        <v>863.64</v>
      </c>
      <c r="C63" s="17">
        <v>42916</v>
      </c>
      <c r="D63" s="17">
        <v>42908</v>
      </c>
      <c r="E63" s="17"/>
      <c r="F63" s="17"/>
      <c r="G63" s="1">
        <f t="shared" si="0"/>
        <v>-8</v>
      </c>
      <c r="H63" s="16">
        <f t="shared" si="1"/>
        <v>-6909.12</v>
      </c>
    </row>
    <row r="64" spans="1:8" ht="14.25">
      <c r="A64" s="28" t="s">
        <v>129</v>
      </c>
      <c r="B64" s="16">
        <v>3648</v>
      </c>
      <c r="C64" s="17">
        <v>42916</v>
      </c>
      <c r="D64" s="17">
        <v>42908</v>
      </c>
      <c r="E64" s="17"/>
      <c r="F64" s="17"/>
      <c r="G64" s="1">
        <f t="shared" si="0"/>
        <v>-8</v>
      </c>
      <c r="H64" s="16">
        <f t="shared" si="1"/>
        <v>-29184</v>
      </c>
    </row>
    <row r="65" spans="1:8" ht="14.25">
      <c r="A65" s="28" t="s">
        <v>130</v>
      </c>
      <c r="B65" s="16">
        <v>758</v>
      </c>
      <c r="C65" s="17">
        <v>42904</v>
      </c>
      <c r="D65" s="17">
        <v>42908</v>
      </c>
      <c r="E65" s="17"/>
      <c r="F65" s="17"/>
      <c r="G65" s="1">
        <f t="shared" si="0"/>
        <v>4</v>
      </c>
      <c r="H65" s="16">
        <f t="shared" si="1"/>
        <v>3032</v>
      </c>
    </row>
    <row r="66" spans="1:8" ht="14.25">
      <c r="A66" s="28" t="s">
        <v>131</v>
      </c>
      <c r="B66" s="16">
        <v>40</v>
      </c>
      <c r="C66" s="17">
        <v>42916</v>
      </c>
      <c r="D66" s="17">
        <v>42908</v>
      </c>
      <c r="E66" s="17"/>
      <c r="F66" s="17"/>
      <c r="G66" s="1">
        <f t="shared" si="0"/>
        <v>-8</v>
      </c>
      <c r="H66" s="16">
        <f t="shared" si="1"/>
        <v>-320</v>
      </c>
    </row>
    <row r="67" spans="1:8" ht="14.25">
      <c r="A67" s="28" t="s">
        <v>132</v>
      </c>
      <c r="B67" s="16">
        <v>230</v>
      </c>
      <c r="C67" s="17">
        <v>42910</v>
      </c>
      <c r="D67" s="17">
        <v>42908</v>
      </c>
      <c r="E67" s="17"/>
      <c r="F67" s="17"/>
      <c r="G67" s="1">
        <f t="shared" si="0"/>
        <v>-2</v>
      </c>
      <c r="H67" s="16">
        <f t="shared" si="1"/>
        <v>-460</v>
      </c>
    </row>
    <row r="68" spans="1:8" ht="14.25">
      <c r="A68" s="28" t="s">
        <v>133</v>
      </c>
      <c r="B68" s="16">
        <v>75</v>
      </c>
      <c r="C68" s="17">
        <v>42916</v>
      </c>
      <c r="D68" s="17">
        <v>42908</v>
      </c>
      <c r="E68" s="17"/>
      <c r="F68" s="17"/>
      <c r="G68" s="1">
        <f t="shared" si="0"/>
        <v>-8</v>
      </c>
      <c r="H68" s="16">
        <f t="shared" si="1"/>
        <v>-600</v>
      </c>
    </row>
    <row r="69" spans="1:8" ht="14.25">
      <c r="A69" s="28" t="s">
        <v>134</v>
      </c>
      <c r="B69" s="16">
        <v>550.62</v>
      </c>
      <c r="C69" s="17">
        <v>42916</v>
      </c>
      <c r="D69" s="17">
        <v>42908</v>
      </c>
      <c r="E69" s="17"/>
      <c r="F69" s="17"/>
      <c r="G69" s="1">
        <f aca="true" t="shared" si="2" ref="G69:G132">D69-C69-(F69-E69)</f>
        <v>-8</v>
      </c>
      <c r="H69" s="16">
        <f aca="true" t="shared" si="3" ref="H69:H132">B69*G69</f>
        <v>-4404.96</v>
      </c>
    </row>
    <row r="70" spans="1:8" ht="14.25">
      <c r="A70" s="28" t="s">
        <v>135</v>
      </c>
      <c r="B70" s="16">
        <v>900</v>
      </c>
      <c r="C70" s="17">
        <v>42939</v>
      </c>
      <c r="D70" s="17">
        <v>42913</v>
      </c>
      <c r="E70" s="17"/>
      <c r="F70" s="17"/>
      <c r="G70" s="1">
        <f t="shared" si="2"/>
        <v>-26</v>
      </c>
      <c r="H70" s="16">
        <f t="shared" si="3"/>
        <v>-23400</v>
      </c>
    </row>
    <row r="71" spans="1:8" ht="14.25">
      <c r="A71" s="28" t="s">
        <v>136</v>
      </c>
      <c r="B71" s="16">
        <v>35.15</v>
      </c>
      <c r="C71" s="17">
        <v>42978</v>
      </c>
      <c r="D71" s="17">
        <v>42913</v>
      </c>
      <c r="E71" s="17"/>
      <c r="F71" s="17"/>
      <c r="G71" s="1">
        <f t="shared" si="2"/>
        <v>-65</v>
      </c>
      <c r="H71" s="16">
        <f t="shared" si="3"/>
        <v>-2284.75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2966.63</v>
      </c>
      <c r="C1">
        <f>COUNTA(A4:A203)</f>
        <v>9</v>
      </c>
      <c r="G1" s="20">
        <f>IF(B1&lt;&gt;0,H1/B1,0)</f>
        <v>3.950978045796071</v>
      </c>
      <c r="H1" s="19">
        <f>SUM(H4:H195)</f>
        <v>11721.089999999998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137</v>
      </c>
      <c r="B4" s="16">
        <v>62</v>
      </c>
      <c r="C4" s="17">
        <v>42949</v>
      </c>
      <c r="D4" s="17">
        <v>42921</v>
      </c>
      <c r="E4" s="17"/>
      <c r="F4" s="17"/>
      <c r="G4" s="1">
        <f>D4-C4-(F4-E4)</f>
        <v>-28</v>
      </c>
      <c r="H4" s="16">
        <f>B4*G4</f>
        <v>-1736</v>
      </c>
    </row>
    <row r="5" spans="1:8" ht="14.25">
      <c r="A5" s="28" t="s">
        <v>138</v>
      </c>
      <c r="B5" s="16">
        <v>76.92</v>
      </c>
      <c r="C5" s="17">
        <v>42949</v>
      </c>
      <c r="D5" s="17">
        <v>42921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-2153.76</v>
      </c>
    </row>
    <row r="6" spans="1:8" ht="14.25">
      <c r="A6" s="28" t="s">
        <v>139</v>
      </c>
      <c r="B6" s="16">
        <v>99</v>
      </c>
      <c r="C6" s="17">
        <v>42946</v>
      </c>
      <c r="D6" s="17">
        <v>42921</v>
      </c>
      <c r="E6" s="17"/>
      <c r="F6" s="17"/>
      <c r="G6" s="1">
        <f t="shared" si="0"/>
        <v>-25</v>
      </c>
      <c r="H6" s="16">
        <f t="shared" si="1"/>
        <v>-2475</v>
      </c>
    </row>
    <row r="7" spans="1:8" ht="14.25">
      <c r="A7" s="28" t="s">
        <v>140</v>
      </c>
      <c r="B7" s="16">
        <v>28.88</v>
      </c>
      <c r="C7" s="17">
        <v>42947</v>
      </c>
      <c r="D7" s="17">
        <v>42922</v>
      </c>
      <c r="E7" s="17"/>
      <c r="F7" s="17"/>
      <c r="G7" s="1">
        <f t="shared" si="0"/>
        <v>-25</v>
      </c>
      <c r="H7" s="16">
        <f t="shared" si="1"/>
        <v>-722</v>
      </c>
    </row>
    <row r="8" spans="1:8" ht="14.25">
      <c r="A8" s="28" t="s">
        <v>141</v>
      </c>
      <c r="B8" s="16">
        <v>20.25</v>
      </c>
      <c r="C8" s="17">
        <v>42947</v>
      </c>
      <c r="D8" s="17">
        <v>42922</v>
      </c>
      <c r="E8" s="17"/>
      <c r="F8" s="17"/>
      <c r="G8" s="1">
        <f t="shared" si="0"/>
        <v>-25</v>
      </c>
      <c r="H8" s="16">
        <f t="shared" si="1"/>
        <v>-506.25</v>
      </c>
    </row>
    <row r="9" spans="1:8" ht="14.25">
      <c r="A9" s="28" t="s">
        <v>142</v>
      </c>
      <c r="B9" s="16">
        <v>35.98</v>
      </c>
      <c r="C9" s="17">
        <v>42947</v>
      </c>
      <c r="D9" s="17">
        <v>42922</v>
      </c>
      <c r="E9" s="17"/>
      <c r="F9" s="17"/>
      <c r="G9" s="1">
        <f t="shared" si="0"/>
        <v>-25</v>
      </c>
      <c r="H9" s="16">
        <f t="shared" si="1"/>
        <v>-899.4999999999999</v>
      </c>
    </row>
    <row r="10" spans="1:8" ht="14.25">
      <c r="A10" s="28" t="s">
        <v>143</v>
      </c>
      <c r="B10" s="16">
        <v>2387.6</v>
      </c>
      <c r="C10" s="17">
        <v>42916</v>
      </c>
      <c r="D10" s="17">
        <v>42922</v>
      </c>
      <c r="E10" s="17"/>
      <c r="F10" s="17"/>
      <c r="G10" s="1">
        <f t="shared" si="0"/>
        <v>6</v>
      </c>
      <c r="H10" s="16">
        <f t="shared" si="1"/>
        <v>14325.599999999999</v>
      </c>
    </row>
    <row r="11" spans="1:8" ht="14.25">
      <c r="A11" s="28" t="s">
        <v>120</v>
      </c>
      <c r="B11" s="16">
        <v>0</v>
      </c>
      <c r="C11" s="17">
        <v>42916</v>
      </c>
      <c r="D11" s="17">
        <v>42922</v>
      </c>
      <c r="E11" s="17"/>
      <c r="F11" s="17"/>
      <c r="G11" s="1">
        <f t="shared" si="0"/>
        <v>6</v>
      </c>
      <c r="H11" s="16">
        <f t="shared" si="1"/>
        <v>0</v>
      </c>
    </row>
    <row r="12" spans="1:8" ht="14.25">
      <c r="A12" s="28" t="s">
        <v>144</v>
      </c>
      <c r="B12" s="16">
        <v>256</v>
      </c>
      <c r="C12" s="17">
        <v>42900</v>
      </c>
      <c r="D12" s="17">
        <v>42923</v>
      </c>
      <c r="E12" s="17"/>
      <c r="F12" s="17"/>
      <c r="G12" s="1">
        <f t="shared" si="0"/>
        <v>23</v>
      </c>
      <c r="H12" s="16">
        <f t="shared" si="1"/>
        <v>5888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2017-07-26T08:50:57Z</dcterms:modified>
  <cp:category/>
  <cp:version/>
  <cp:contentType/>
  <cp:contentStatus/>
</cp:coreProperties>
</file>