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<sst xmlns="http://schemas.openxmlformats.org/spreadsheetml/2006/main" count="65" uniqueCount="40">
  <si>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</si>
  <si>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</si>
  <si>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</si>
  <si>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</si>
  <si>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</si>
  <si>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</si>
  <si>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</si>
  <si>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</si>
  <si>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</si>
  <si>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</si>
  <si>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</si>
  <si>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</si>
  <si>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</si>
  <si>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</si>
  <si>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</si>
  <si>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</si>
  <si>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</si>
  <si>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</si>
  <si>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</si>
  <si>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</si>
  <si>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ISTITUTO COMPRENSIVO DI VIALE LIBERTA'</t>
  </si>
  <si>
    <t>27029 VIGEVANO (PV) VIALE LIBERTA' 32 C.F. 94034000185 C.M. PVIC83100R</t>
  </si>
  <si>
    <t>4/PA del 22/01/2016</t>
  </si>
  <si>
    <t>FATTPA 65_15 del 18/12/2015</t>
  </si>
  <si>
    <t>FATTPA 3_15 del 23/12/2015</t>
  </si>
  <si>
    <t>161037 del 02/01/2016</t>
  </si>
  <si>
    <t>15 del 23/12/2015</t>
  </si>
  <si>
    <t>F 1798 del 29/12/2015</t>
  </si>
  <si>
    <t>F 1783 del 24/12/2015</t>
  </si>
  <si>
    <t>7815016349 del 31/12/2015</t>
  </si>
  <si>
    <t>002 del 13/01/2016</t>
  </si>
  <si>
    <t>8716016667 del 01/02/2016</t>
  </si>
  <si>
    <t>7816000620 del 31/01/2016</t>
  </si>
  <si>
    <t>1/PA del 22/01/2016</t>
  </si>
  <si>
    <t>20164E01603 del 19/01/2016</t>
  </si>
  <si>
    <t>2016/0000049 del 25/02/2016</t>
  </si>
  <si>
    <t>569E del 26/01/2016</t>
  </si>
  <si>
    <t>605E del 27/01/2016</t>
  </si>
  <si>
    <t>7816001566 del 31/01/2016</t>
  </si>
  <si>
    <t>8716034217 del 19/02/2016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</si>
</sst>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0" fillId="0" borderId="0" xfId="0" applyFont="1" applyAlignment="1">
      <alignment/>
    </xf>
    <xf numFmtId="0" fontId="15" fillId="2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8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24" fillId="8" borderId="16" xfId="0" applyFont="1" applyFill="1" applyBorder="1" applyAlignment="1">
      <alignment horizontal="center" vertical="center"/>
    </xf>
    <xf numFmtId="0" fontId="24" fillId="8" borderId="17" xfId="0" applyFont="1" applyFill="1" applyBorder="1" applyAlignment="1">
      <alignment horizontal="center" vertical="center"/>
    </xf>
    <xf numFmtId="0" fontId="24" fillId="8" borderId="18" xfId="0" applyFont="1" applyFill="1" applyBorder="1" applyAlignment="1">
      <alignment horizontal="center" vertical="center"/>
    </xf>
    <xf numFmtId="0" fontId="0" fillId="8" borderId="19" xfId="0" applyFont="1" applyFill="1" applyBorder="1" applyAlignment="1">
      <alignment horizontal="center" vertical="center"/>
    </xf>
    <xf numFmtId="0" fontId="0" fillId="8" borderId="20" xfId="0" applyFont="1" applyFill="1" applyBorder="1" applyAlignment="1">
      <alignment horizontal="center" vertical="center"/>
    </xf>
    <xf numFmtId="0" fontId="25" fillId="8" borderId="19" xfId="0" applyFont="1" applyFill="1" applyBorder="1" applyAlignment="1">
      <alignment horizontal="center" vertical="center" wrapText="1"/>
    </xf>
    <xf numFmtId="0" fontId="25" fillId="8" borderId="18" xfId="0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2" fontId="23" fillId="0" borderId="23" xfId="0" applyNumberFormat="1" applyFont="1" applyBorder="1" applyAlignment="1">
      <alignment horizontal="center" vertical="center"/>
    </xf>
    <xf numFmtId="2" fontId="23" fillId="0" borderId="24" xfId="0" applyNumberFormat="1" applyFont="1" applyBorder="1" applyAlignment="1">
      <alignment horizontal="center" vertical="center"/>
    </xf>
    <xf numFmtId="0" fontId="24" fillId="8" borderId="25" xfId="0" applyFont="1" applyFill="1" applyBorder="1" applyAlignment="1">
      <alignment horizontal="center" vertical="center"/>
    </xf>
    <xf numFmtId="0" fontId="24" fillId="8" borderId="26" xfId="0" applyFont="1" applyFill="1" applyBorder="1" applyAlignment="1">
      <alignment horizontal="center" vertical="center"/>
    </xf>
    <xf numFmtId="0" fontId="24" fillId="8" borderId="27" xfId="0" applyFont="1" applyFill="1" applyBorder="1" applyAlignment="1">
      <alignment horizontal="center" vertical="center"/>
    </xf>
    <xf numFmtId="0" fontId="0" fillId="8" borderId="16" xfId="0" applyFont="1" applyFill="1" applyBorder="1" applyAlignment="1">
      <alignment horizontal="center" vertical="center"/>
    </xf>
    <xf numFmtId="0" fontId="0" fillId="8" borderId="19" xfId="0" applyFont="1" applyFill="1" applyBorder="1" applyAlignment="1">
      <alignment horizontal="center" vertical="center" wrapText="1"/>
    </xf>
    <xf numFmtId="0" fontId="0" fillId="8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21" fillId="0" borderId="23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4" fontId="23" fillId="0" borderId="23" xfId="0" applyNumberFormat="1" applyFont="1" applyBorder="1" applyAlignment="1">
      <alignment horizontal="center" vertical="center"/>
    </xf>
    <xf numFmtId="4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15" fillId="2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2016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19</v>
      </c>
      <c r="B10" s="37"/>
      <c r="C10" s="50">
        <f>SUM(C16:D19)</f>
        <v>33232.71</v>
      </c>
      <c r="D10" s="37"/>
      <c r="E10" s="38">
        <f>('Trimestre 1'!H1+'Trimestre 2'!H1+'Trimestre 3'!H1+'Trimestre 4'!H1)/C10</f>
        <v>-3.746693543800671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19</v>
      </c>
      <c r="C16" s="51">
        <f>'Trimestre 1'!B1</f>
        <v>33232.71</v>
      </c>
      <c r="D16" s="52"/>
      <c r="E16" s="51">
        <f>'Trimestre 1'!G1</f>
        <v>-3.746693543800671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0</v>
      </c>
      <c r="C17" s="51">
        <f>'Trimestre 2'!B1</f>
        <v>0</v>
      </c>
      <c r="D17" s="52"/>
      <c r="E17" s="51">
        <f>'Trimestre 2'!G1</f>
        <v>0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0</v>
      </c>
      <c r="C18" s="51">
        <f>'Trimestre 3'!B1</f>
        <v>0</v>
      </c>
      <c r="D18" s="52"/>
      <c r="E18" s="51">
        <f>'Trimestre 3'!G1</f>
        <v>0</v>
      </c>
      <c r="F18" s="53"/>
    </row>
    <row r="19" spans="1:6" ht="21.75" customHeight="1" thickBot="1">
      <c r="A19" s="24" t="s">
        <v>18</v>
      </c>
      <c r="B19" s="25">
        <f>'Trimestre 4'!C1</f>
        <v>0</v>
      </c>
      <c r="C19" s="47">
        <f>'Trimestre 4'!B1</f>
        <v>0</v>
      </c>
      <c r="D19" s="49"/>
      <c r="E19" s="47">
        <f>'Trimestre 4'!G1</f>
        <v>0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33232.71</v>
      </c>
      <c r="C1">
        <f>COUNTA(A4:A203)</f>
        <v>19</v>
      </c>
      <c r="G1" s="20">
        <f>IF(B1&lt;&gt;0,H1/B1,0)</f>
        <v>-3.746693543800671</v>
      </c>
      <c r="H1" s="19">
        <f>SUM(H4:H195)</f>
        <v>-124512.78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827.27</v>
      </c>
      <c r="C4" s="17">
        <v>42422</v>
      </c>
      <c r="D4" s="17">
        <v>42392</v>
      </c>
      <c r="E4" s="17"/>
      <c r="F4" s="17"/>
      <c r="G4" s="1">
        <f>D4-C4-(F4-E4)</f>
        <v>-30</v>
      </c>
      <c r="H4" s="16">
        <f>B4*G4</f>
        <v>-24818.1</v>
      </c>
    </row>
    <row r="5" spans="1:8" ht="15">
      <c r="A5" s="28" t="s">
        <v>23</v>
      </c>
      <c r="B5" s="16">
        <v>216.36</v>
      </c>
      <c r="C5" s="17">
        <v>42386</v>
      </c>
      <c r="D5" s="17">
        <v>42392</v>
      </c>
      <c r="E5" s="17"/>
      <c r="F5" s="17"/>
      <c r="G5" s="1">
        <f aca="true" t="shared" si="0" ref="G5:G68">D5-C5-(F5-E5)</f>
        <v>6</v>
      </c>
      <c r="H5" s="16">
        <f aca="true" t="shared" si="1" ref="H5:H68">B5*G5</f>
        <v>1298.16</v>
      </c>
    </row>
    <row r="6" spans="1:8" ht="15">
      <c r="A6" s="28" t="s">
        <v>24</v>
      </c>
      <c r="B6" s="16">
        <v>2400</v>
      </c>
      <c r="C6" s="17">
        <v>42361</v>
      </c>
      <c r="D6" s="17">
        <v>42392</v>
      </c>
      <c r="E6" s="17"/>
      <c r="F6" s="17"/>
      <c r="G6" s="1">
        <f t="shared" si="0"/>
        <v>31</v>
      </c>
      <c r="H6" s="16">
        <f t="shared" si="1"/>
        <v>74400</v>
      </c>
    </row>
    <row r="7" spans="1:8" ht="15">
      <c r="A7" s="28" t="s">
        <v>25</v>
      </c>
      <c r="B7" s="16">
        <v>1272</v>
      </c>
      <c r="C7" s="17">
        <v>42400</v>
      </c>
      <c r="D7" s="17">
        <v>42392</v>
      </c>
      <c r="E7" s="17"/>
      <c r="F7" s="17"/>
      <c r="G7" s="1">
        <f t="shared" si="0"/>
        <v>-8</v>
      </c>
      <c r="H7" s="16">
        <f t="shared" si="1"/>
        <v>-10176</v>
      </c>
    </row>
    <row r="8" spans="1:8" ht="15">
      <c r="A8" s="28" t="s">
        <v>26</v>
      </c>
      <c r="B8" s="16">
        <v>225</v>
      </c>
      <c r="C8" s="17">
        <v>42391</v>
      </c>
      <c r="D8" s="17">
        <v>42392</v>
      </c>
      <c r="E8" s="17"/>
      <c r="F8" s="17"/>
      <c r="G8" s="1">
        <f t="shared" si="0"/>
        <v>1</v>
      </c>
      <c r="H8" s="16">
        <f t="shared" si="1"/>
        <v>225</v>
      </c>
    </row>
    <row r="9" spans="1:8" ht="15">
      <c r="A9" s="28" t="s">
        <v>27</v>
      </c>
      <c r="B9" s="16">
        <v>61.22</v>
      </c>
      <c r="C9" s="17">
        <v>42397</v>
      </c>
      <c r="D9" s="17">
        <v>42392</v>
      </c>
      <c r="E9" s="17"/>
      <c r="F9" s="17"/>
      <c r="G9" s="1">
        <f t="shared" si="0"/>
        <v>-5</v>
      </c>
      <c r="H9" s="16">
        <f t="shared" si="1"/>
        <v>-306.1</v>
      </c>
    </row>
    <row r="10" spans="1:8" ht="15">
      <c r="A10" s="28" t="s">
        <v>28</v>
      </c>
      <c r="B10" s="16">
        <v>72.14</v>
      </c>
      <c r="C10" s="17">
        <v>42392</v>
      </c>
      <c r="D10" s="17">
        <v>42392</v>
      </c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 t="s">
        <v>29</v>
      </c>
      <c r="B11" s="16">
        <v>8037.37</v>
      </c>
      <c r="C11" s="17">
        <v>42399</v>
      </c>
      <c r="D11" s="17">
        <v>42392</v>
      </c>
      <c r="E11" s="17"/>
      <c r="F11" s="17"/>
      <c r="G11" s="1">
        <f t="shared" si="0"/>
        <v>-7</v>
      </c>
      <c r="H11" s="16">
        <f t="shared" si="1"/>
        <v>-56261.59</v>
      </c>
    </row>
    <row r="12" spans="1:8" ht="15">
      <c r="A12" s="28" t="s">
        <v>30</v>
      </c>
      <c r="B12" s="16">
        <v>38.57</v>
      </c>
      <c r="C12" s="17">
        <v>42429</v>
      </c>
      <c r="D12" s="17">
        <v>42412</v>
      </c>
      <c r="E12" s="17"/>
      <c r="F12" s="17"/>
      <c r="G12" s="1">
        <f t="shared" si="0"/>
        <v>-17</v>
      </c>
      <c r="H12" s="16">
        <f t="shared" si="1"/>
        <v>-655.69</v>
      </c>
    </row>
    <row r="13" spans="1:8" ht="15">
      <c r="A13" s="28" t="s">
        <v>31</v>
      </c>
      <c r="B13" s="16">
        <v>81.04</v>
      </c>
      <c r="C13" s="17">
        <v>42431</v>
      </c>
      <c r="D13" s="17">
        <v>42412</v>
      </c>
      <c r="E13" s="17"/>
      <c r="F13" s="17"/>
      <c r="G13" s="1">
        <f t="shared" si="0"/>
        <v>-19</v>
      </c>
      <c r="H13" s="16">
        <f t="shared" si="1"/>
        <v>-1539.7600000000002</v>
      </c>
    </row>
    <row r="14" spans="1:8" ht="15">
      <c r="A14" s="28" t="s">
        <v>32</v>
      </c>
      <c r="B14" s="16">
        <v>8037.37</v>
      </c>
      <c r="C14" s="17">
        <v>42430</v>
      </c>
      <c r="D14" s="17">
        <v>42412</v>
      </c>
      <c r="E14" s="17"/>
      <c r="F14" s="17"/>
      <c r="G14" s="1">
        <f t="shared" si="0"/>
        <v>-18</v>
      </c>
      <c r="H14" s="16">
        <f t="shared" si="1"/>
        <v>-144672.66</v>
      </c>
    </row>
    <row r="15" spans="1:8" ht="15">
      <c r="A15" s="28" t="s">
        <v>33</v>
      </c>
      <c r="B15" s="16">
        <v>7392</v>
      </c>
      <c r="C15" s="17">
        <v>42404</v>
      </c>
      <c r="D15" s="17">
        <v>42412</v>
      </c>
      <c r="E15" s="17"/>
      <c r="F15" s="17"/>
      <c r="G15" s="1">
        <f t="shared" si="0"/>
        <v>8</v>
      </c>
      <c r="H15" s="16">
        <f t="shared" si="1"/>
        <v>59136</v>
      </c>
    </row>
    <row r="16" spans="1:8" ht="15">
      <c r="A16" s="28" t="s">
        <v>30</v>
      </c>
      <c r="B16" s="16">
        <v>10.88</v>
      </c>
      <c r="C16" s="17">
        <v>42429</v>
      </c>
      <c r="D16" s="17">
        <v>42415</v>
      </c>
      <c r="E16" s="17"/>
      <c r="F16" s="17"/>
      <c r="G16" s="1">
        <f t="shared" si="0"/>
        <v>-14</v>
      </c>
      <c r="H16" s="16">
        <f t="shared" si="1"/>
        <v>-152.32000000000002</v>
      </c>
    </row>
    <row r="17" spans="1:8" ht="15">
      <c r="A17" s="28" t="s">
        <v>34</v>
      </c>
      <c r="B17" s="16">
        <v>209</v>
      </c>
      <c r="C17" s="17">
        <v>42448</v>
      </c>
      <c r="D17" s="17">
        <v>42415</v>
      </c>
      <c r="E17" s="17"/>
      <c r="F17" s="17"/>
      <c r="G17" s="1">
        <f t="shared" si="0"/>
        <v>-33</v>
      </c>
      <c r="H17" s="16">
        <f t="shared" si="1"/>
        <v>-6897</v>
      </c>
    </row>
    <row r="18" spans="1:8" ht="15">
      <c r="A18" s="28" t="s">
        <v>35</v>
      </c>
      <c r="B18" s="16">
        <v>1250</v>
      </c>
      <c r="C18" s="17">
        <v>42440</v>
      </c>
      <c r="D18" s="17">
        <v>42430</v>
      </c>
      <c r="E18" s="17"/>
      <c r="F18" s="17"/>
      <c r="G18" s="1">
        <f t="shared" si="0"/>
        <v>-10</v>
      </c>
      <c r="H18" s="16">
        <f t="shared" si="1"/>
        <v>-12500</v>
      </c>
    </row>
    <row r="19" spans="1:8" ht="15">
      <c r="A19" s="28" t="s">
        <v>36</v>
      </c>
      <c r="B19" s="16">
        <v>160</v>
      </c>
      <c r="C19" s="17">
        <v>42425</v>
      </c>
      <c r="D19" s="17">
        <v>42431</v>
      </c>
      <c r="E19" s="17"/>
      <c r="F19" s="17"/>
      <c r="G19" s="1">
        <f t="shared" si="0"/>
        <v>6</v>
      </c>
      <c r="H19" s="16">
        <f t="shared" si="1"/>
        <v>960</v>
      </c>
    </row>
    <row r="20" spans="1:8" ht="15">
      <c r="A20" s="28" t="s">
        <v>37</v>
      </c>
      <c r="B20" s="16">
        <v>2385</v>
      </c>
      <c r="C20" s="17">
        <v>42426</v>
      </c>
      <c r="D20" s="17">
        <v>42431</v>
      </c>
      <c r="E20" s="17"/>
      <c r="F20" s="17"/>
      <c r="G20" s="1">
        <f t="shared" si="0"/>
        <v>5</v>
      </c>
      <c r="H20" s="16">
        <f t="shared" si="1"/>
        <v>11925</v>
      </c>
    </row>
    <row r="21" spans="1:8" ht="15">
      <c r="A21" s="28" t="s">
        <v>38</v>
      </c>
      <c r="B21" s="16">
        <v>403.9</v>
      </c>
      <c r="C21" s="17">
        <v>42460</v>
      </c>
      <c r="D21" s="17">
        <v>42431</v>
      </c>
      <c r="E21" s="17"/>
      <c r="F21" s="17"/>
      <c r="G21" s="1">
        <f t="shared" si="0"/>
        <v>-29</v>
      </c>
      <c r="H21" s="16">
        <f t="shared" si="1"/>
        <v>-11713.099999999999</v>
      </c>
    </row>
    <row r="22" spans="1:8" ht="15">
      <c r="A22" s="28" t="s">
        <v>39</v>
      </c>
      <c r="B22" s="16">
        <v>153.59</v>
      </c>
      <c r="C22" s="17">
        <v>42449</v>
      </c>
      <c r="D22" s="17">
        <v>42431</v>
      </c>
      <c r="E22" s="17"/>
      <c r="F22" s="17"/>
      <c r="G22" s="1">
        <f t="shared" si="0"/>
        <v>-18</v>
      </c>
      <c r="H22" s="16">
        <f t="shared" si="1"/>
        <v>-2764.62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2016-04-07T12:12:39Z</dcterms:modified>
  <cp:category/>
  <cp:version/>
  <cp:contentType/>
  <cp:contentStatus/>
</cp:coreProperties>
</file>