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<sst xmlns="http://schemas.openxmlformats.org/spreadsheetml/2006/main" count="174" uniqueCount="141">
  <si>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</si>
  <si>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</si>
  <si>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</si>
  <si>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</si>
  <si>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</si>
  <si>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</si>
  <si>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</si>
  <si>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</si>
  <si>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</si>
  <si>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</si>
  <si>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</si>
  <si>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</si>
  <si>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</si>
  <si>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</si>
  <si>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</si>
  <si>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</si>
  <si>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</si>
  <si>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</si>
  <si>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</si>
  <si>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</si>
  <si>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</si>
  <si>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</si>
  <si>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4/PA del 22/01/2016</t>
  </si>
  <si>
    <t>FATTPA 65_15 del 18/12/2015</t>
  </si>
  <si>
    <t>FATTPA 3_15 del 23/12/2015</t>
  </si>
  <si>
    <t>161037 del 02/01/2016</t>
  </si>
  <si>
    <t>15 del 23/12/2015</t>
  </si>
  <si>
    <t>F 1798 del 29/12/2015</t>
  </si>
  <si>
    <t>F 1783 del 24/12/2015</t>
  </si>
  <si>
    <t>7815016349 del 31/12/2015</t>
  </si>
  <si>
    <t>002 del 13/01/2016</t>
  </si>
  <si>
    <t>8716016667 del 01/02/2016</t>
  </si>
  <si>
    <t>7816000620 del 31/01/2016</t>
  </si>
  <si>
    <t>1/PA del 22/01/2016</t>
  </si>
  <si>
    <t>2016/0000049 del 25/02/2016</t>
  </si>
  <si>
    <t>569E del 26/01/2016</t>
  </si>
  <si>
    <t>605E del 27/01/2016</t>
  </si>
  <si>
    <t>7816001566 del 31/01/2016</t>
  </si>
  <si>
    <t>8716034217 del 19/02/2016</t>
  </si>
  <si>
    <t>PA6 del 29/02/2016</t>
  </si>
  <si>
    <t>PA7 del 29/02/2016</t>
  </si>
  <si>
    <t>912/PA/2016 del 25/02/2016</t>
  </si>
  <si>
    <t>913/PA/2016 del 25/02/2016</t>
  </si>
  <si>
    <t>1002/PA/2016 del 01/03/2016</t>
  </si>
  <si>
    <t>914/PA/2016 del 25/02/2016</t>
  </si>
  <si>
    <t>1001/PA/2016 del 01/03/2016</t>
  </si>
  <si>
    <t>915/PA/2016 del 25/02/2016</t>
  </si>
  <si>
    <t>7816002852 del 29/02/2016</t>
  </si>
  <si>
    <t>1/A del 15/03/2016</t>
  </si>
  <si>
    <t>00784/16 del 24/03/2016</t>
  </si>
  <si>
    <t>FATTPA 33_16 del 19/03/2016</t>
  </si>
  <si>
    <t>8716084610 del 07/04/2016</t>
  </si>
  <si>
    <t>8716083132 del 07/04/2016</t>
  </si>
  <si>
    <t>7816004260 del 31/03/2016</t>
  </si>
  <si>
    <t>2 del 31/03/2016</t>
  </si>
  <si>
    <t>2016/0000083/05 del 01/03/2016</t>
  </si>
  <si>
    <t>51/PA del 18/04/2016</t>
  </si>
  <si>
    <t>V2FV0000012 del 31/03/2016</t>
  </si>
  <si>
    <t>994 del 31/03/2016</t>
  </si>
  <si>
    <t>997 del 31/03/2016</t>
  </si>
  <si>
    <t>996 del 31/03/2016</t>
  </si>
  <si>
    <t>V2FV0000013 del 31/03/2016</t>
  </si>
  <si>
    <t>42-2016 del 10/03/2016</t>
  </si>
  <si>
    <t>157/PA del 15/04/2016</t>
  </si>
  <si>
    <t>957/2016 del 05/04/2016</t>
  </si>
  <si>
    <t>20164E15032 del 27/04/2016</t>
  </si>
  <si>
    <t>FATTPA 2_16 del 04/05/2016</t>
  </si>
  <si>
    <t>125-2016 del 29/04/2016</t>
  </si>
  <si>
    <t>197/PA del 29/04/2016</t>
  </si>
  <si>
    <t>2016/0000139 del 28/04/2016</t>
  </si>
  <si>
    <t>153-2016 del 30/04/2016</t>
  </si>
  <si>
    <t>PA17 del 29/04/2016</t>
  </si>
  <si>
    <t>7816005898 del 30/04/2016</t>
  </si>
  <si>
    <t>143 del 30/04/2016</t>
  </si>
  <si>
    <t>144 del 30/04/2016</t>
  </si>
  <si>
    <t>199-2016 del 13/05/2016</t>
  </si>
  <si>
    <t>154 del 30/04/2016</t>
  </si>
  <si>
    <t>148-16 del 08/04/2016</t>
  </si>
  <si>
    <t>1156/2016 del 26/04/2016</t>
  </si>
  <si>
    <t>160007/E del 08/01/2016</t>
  </si>
  <si>
    <t>257/PA del 18/05/2016</t>
  </si>
  <si>
    <t>V2FV0000017 del 30/04/2016</t>
  </si>
  <si>
    <t>V2FV0000018 del 30/04/2016</t>
  </si>
  <si>
    <t>232-2016 del 20/05/2016</t>
  </si>
  <si>
    <t>230-2016 del 20/05/2016</t>
  </si>
  <si>
    <t>7816004808 del 19/04/2016</t>
  </si>
  <si>
    <t>7816001106 del 31/01/2016</t>
  </si>
  <si>
    <t>286/PA del 27/05/2016</t>
  </si>
  <si>
    <t>1/PA del 06/06/2016</t>
  </si>
  <si>
    <t>FATTPA 3_15 del 11/12/2015</t>
  </si>
  <si>
    <t>FATTPA 4_16 del 30/04/2016</t>
  </si>
  <si>
    <t>FATTPA 4_16 del 09/06/2016</t>
  </si>
  <si>
    <t>01/PA/2016 del 07/06/2016</t>
  </si>
  <si>
    <t>311-2016 del 31/05/2016</t>
  </si>
  <si>
    <t>8716149541 del 08/06/2016</t>
  </si>
  <si>
    <t>274-2016 del 31/05/2016</t>
  </si>
  <si>
    <t>288-2016 del 31/05/2016</t>
  </si>
  <si>
    <t>310-2016 del 31/05/2016</t>
  </si>
  <si>
    <t>279-2016 del 31/05/2016</t>
  </si>
  <si>
    <t>8716148640 del 08/06/2016</t>
  </si>
  <si>
    <t>263-2016 del 31/05/2016</t>
  </si>
  <si>
    <t>2448/PA/2016 del 25/05/2016</t>
  </si>
  <si>
    <t>179 del 23/05/2016</t>
  </si>
  <si>
    <t>215 del 01/06/2016</t>
  </si>
  <si>
    <t>V2FV0000037 del 31/05/2016</t>
  </si>
  <si>
    <t>V2FV0000038 del 31/05/2016</t>
  </si>
  <si>
    <t>03 del 07/06/2016</t>
  </si>
  <si>
    <t>PA22 del 31/05/2016</t>
  </si>
  <si>
    <t>7816007315 del 31/05/2016</t>
  </si>
  <si>
    <t>186E del 23/06/2016</t>
  </si>
  <si>
    <t>1573/2016 del 03/06/2016</t>
  </si>
  <si>
    <t>20164E22453 del 16/06/2016</t>
  </si>
  <si>
    <t>20164E22536 del 17/06/2016</t>
  </si>
  <si>
    <t>000003-2016-FATT del 14/06/2016</t>
  </si>
  <si>
    <t>000004-2016-FATT del 14/06/2016</t>
  </si>
  <si>
    <t>V3-12952 del 22/06/2016</t>
  </si>
  <si>
    <t>V3-12953 del 22/06/2016</t>
  </si>
  <si>
    <t>V3-12954 del 22/06/2016</t>
  </si>
  <si>
    <t>219 del 21/06/2016</t>
  </si>
  <si>
    <t>13 del 15/06/2016</t>
  </si>
  <si>
    <t>1/E del 31/05/2016</t>
  </si>
  <si>
    <t>7816009055 del 30/06/2016</t>
  </si>
  <si>
    <t>PA26 del 30/06/2016</t>
  </si>
  <si>
    <t>PA29 del 30/06/2016</t>
  </si>
  <si>
    <t>000007-2016-FE del 13/07/2016</t>
  </si>
  <si>
    <t>000008-2016-FE del 13/07/2016</t>
  </si>
  <si>
    <t>264 del 08/07/2016</t>
  </si>
  <si>
    <t>29/PA del 26/07/2016</t>
  </si>
  <si>
    <t>251/2016 del 01/08/2016</t>
  </si>
  <si>
    <t>312 del 04/08/2016</t>
  </si>
  <si>
    <t>1/FE16 del 28/07/2016</t>
  </si>
  <si>
    <t>7816004807 del 19/04/2016</t>
  </si>
  <si>
    <t>291 del 29/07/2016</t>
  </si>
  <si>
    <t>8716233187 del 06/09/2016</t>
  </si>
  <si>
    <t>8716234074 del 06/09/2016</t>
  </si>
  <si>
    <t>8716234938 del 06/09/2016</t>
  </si>
  <si>
    <t>25 del 07/09/2016</t>
  </si>
  <si>
    <t>2/FE16 del 12/09/2016</t>
  </si>
  <si>
    <t>3/FE16 del 12/09/2016</t>
  </si>
  <si>
    <t>20164E28759 del 09/09/2016</t>
  </si>
  <si>
    <t>20164E29019 del 10/09/2016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</si>
</sst>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128</v>
      </c>
      <c r="B10" s="37"/>
      <c r="C10" s="50">
        <f>SUM(C16:D19)</f>
        <v>159973.59999999998</v>
      </c>
      <c r="D10" s="37"/>
      <c r="E10" s="38">
        <f>('Trimestre 1'!H1+'Trimestre 2'!H1+'Trimestre 3'!H1+'Trimestre 4'!H1)/C10</f>
        <v>-0.8396050973410608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51">
        <f>'Trimestre 1'!B1</f>
        <v>42563.78</v>
      </c>
      <c r="D16" s="52"/>
      <c r="E16" s="51">
        <f>'Trimestre 1'!G1</f>
        <v>-10.021995931752302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71</v>
      </c>
      <c r="C17" s="51">
        <f>'Trimestre 2'!B1</f>
        <v>87178.23</v>
      </c>
      <c r="D17" s="52"/>
      <c r="E17" s="51">
        <f>'Trimestre 2'!G1</f>
        <v>0.9792472272033965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28</v>
      </c>
      <c r="C18" s="51">
        <f>'Trimestre 3'!B1</f>
        <v>30231.589999999997</v>
      </c>
      <c r="D18" s="52"/>
      <c r="E18" s="51">
        <f>'Trimestre 3'!G1</f>
        <v>6.843515011946117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42563.78</v>
      </c>
      <c r="C1">
        <f>COUNTA(A4:A203)</f>
        <v>29</v>
      </c>
      <c r="G1" s="20">
        <f>IF(B1&lt;&gt;0,H1/B1,0)</f>
        <v>-10.021995931752302</v>
      </c>
      <c r="H1" s="19">
        <f>SUM(H4:H195)</f>
        <v>-426574.02999999997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827.27</v>
      </c>
      <c r="C4" s="17">
        <v>42422</v>
      </c>
      <c r="D4" s="17">
        <v>42392</v>
      </c>
      <c r="E4" s="17"/>
      <c r="F4" s="17"/>
      <c r="G4" s="1">
        <f>D4-C4-(F4-E4)</f>
        <v>-30</v>
      </c>
      <c r="H4" s="16">
        <f>B4*G4</f>
        <v>-24818.1</v>
      </c>
    </row>
    <row r="5" spans="1:8" ht="14.25">
      <c r="A5" s="28" t="s">
        <v>23</v>
      </c>
      <c r="B5" s="16">
        <v>216.36</v>
      </c>
      <c r="C5" s="17">
        <v>42386</v>
      </c>
      <c r="D5" s="17">
        <v>42392</v>
      </c>
      <c r="E5" s="17"/>
      <c r="F5" s="17"/>
      <c r="G5" s="1">
        <f aca="true" t="shared" si="0" ref="G5:G68">D5-C5-(F5-E5)</f>
        <v>6</v>
      </c>
      <c r="H5" s="16">
        <f aca="true" t="shared" si="1" ref="H5:H68">B5*G5</f>
        <v>1298.16</v>
      </c>
    </row>
    <row r="6" spans="1:8" ht="14.25">
      <c r="A6" s="28" t="s">
        <v>24</v>
      </c>
      <c r="B6" s="16">
        <v>2400</v>
      </c>
      <c r="C6" s="17">
        <v>42361</v>
      </c>
      <c r="D6" s="17">
        <v>42392</v>
      </c>
      <c r="E6" s="17"/>
      <c r="F6" s="17"/>
      <c r="G6" s="1">
        <f t="shared" si="0"/>
        <v>31</v>
      </c>
      <c r="H6" s="16">
        <f t="shared" si="1"/>
        <v>74400</v>
      </c>
    </row>
    <row r="7" spans="1:8" ht="14.25">
      <c r="A7" s="28" t="s">
        <v>25</v>
      </c>
      <c r="B7" s="16">
        <v>1272</v>
      </c>
      <c r="C7" s="17">
        <v>42400</v>
      </c>
      <c r="D7" s="17">
        <v>42392</v>
      </c>
      <c r="E7" s="17"/>
      <c r="F7" s="17"/>
      <c r="G7" s="1">
        <f t="shared" si="0"/>
        <v>-8</v>
      </c>
      <c r="H7" s="16">
        <f t="shared" si="1"/>
        <v>-10176</v>
      </c>
    </row>
    <row r="8" spans="1:8" ht="14.25">
      <c r="A8" s="28" t="s">
        <v>26</v>
      </c>
      <c r="B8" s="16">
        <v>225</v>
      </c>
      <c r="C8" s="17">
        <v>42391</v>
      </c>
      <c r="D8" s="17">
        <v>42392</v>
      </c>
      <c r="E8" s="17"/>
      <c r="F8" s="17"/>
      <c r="G8" s="1">
        <f t="shared" si="0"/>
        <v>1</v>
      </c>
      <c r="H8" s="16">
        <f t="shared" si="1"/>
        <v>225</v>
      </c>
    </row>
    <row r="9" spans="1:8" ht="14.25">
      <c r="A9" s="28" t="s">
        <v>27</v>
      </c>
      <c r="B9" s="16">
        <v>61.22</v>
      </c>
      <c r="C9" s="17">
        <v>42397</v>
      </c>
      <c r="D9" s="17">
        <v>42392</v>
      </c>
      <c r="E9" s="17"/>
      <c r="F9" s="17"/>
      <c r="G9" s="1">
        <f t="shared" si="0"/>
        <v>-5</v>
      </c>
      <c r="H9" s="16">
        <f t="shared" si="1"/>
        <v>-306.1</v>
      </c>
    </row>
    <row r="10" spans="1:8" ht="14.25">
      <c r="A10" s="28" t="s">
        <v>28</v>
      </c>
      <c r="B10" s="16">
        <v>72.14</v>
      </c>
      <c r="C10" s="17">
        <v>42392</v>
      </c>
      <c r="D10" s="17">
        <v>42392</v>
      </c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 t="s">
        <v>29</v>
      </c>
      <c r="B11" s="16">
        <v>8037.37</v>
      </c>
      <c r="C11" s="17">
        <v>42399</v>
      </c>
      <c r="D11" s="17">
        <v>42392</v>
      </c>
      <c r="E11" s="17"/>
      <c r="F11" s="17"/>
      <c r="G11" s="1">
        <f t="shared" si="0"/>
        <v>-7</v>
      </c>
      <c r="H11" s="16">
        <f t="shared" si="1"/>
        <v>-56261.59</v>
      </c>
    </row>
    <row r="12" spans="1:8" ht="14.25">
      <c r="A12" s="28" t="s">
        <v>30</v>
      </c>
      <c r="B12" s="16">
        <v>38.57</v>
      </c>
      <c r="C12" s="17">
        <v>42429</v>
      </c>
      <c r="D12" s="17">
        <v>42412</v>
      </c>
      <c r="E12" s="17"/>
      <c r="F12" s="17"/>
      <c r="G12" s="1">
        <f t="shared" si="0"/>
        <v>-17</v>
      </c>
      <c r="H12" s="16">
        <f t="shared" si="1"/>
        <v>-655.69</v>
      </c>
    </row>
    <row r="13" spans="1:8" ht="14.25">
      <c r="A13" s="28" t="s">
        <v>31</v>
      </c>
      <c r="B13" s="16">
        <v>81.04</v>
      </c>
      <c r="C13" s="17">
        <v>42431</v>
      </c>
      <c r="D13" s="17">
        <v>42412</v>
      </c>
      <c r="E13" s="17"/>
      <c r="F13" s="17"/>
      <c r="G13" s="1">
        <f t="shared" si="0"/>
        <v>-19</v>
      </c>
      <c r="H13" s="16">
        <f t="shared" si="1"/>
        <v>-1539.7600000000002</v>
      </c>
    </row>
    <row r="14" spans="1:8" ht="14.25">
      <c r="A14" s="28" t="s">
        <v>32</v>
      </c>
      <c r="B14" s="16">
        <v>8037.37</v>
      </c>
      <c r="C14" s="17">
        <v>42430</v>
      </c>
      <c r="D14" s="17">
        <v>42412</v>
      </c>
      <c r="E14" s="17"/>
      <c r="F14" s="17"/>
      <c r="G14" s="1">
        <f t="shared" si="0"/>
        <v>-18</v>
      </c>
      <c r="H14" s="16">
        <f t="shared" si="1"/>
        <v>-144672.66</v>
      </c>
    </row>
    <row r="15" spans="1:8" ht="14.25">
      <c r="A15" s="28" t="s">
        <v>33</v>
      </c>
      <c r="B15" s="16">
        <v>7392</v>
      </c>
      <c r="C15" s="17">
        <v>42404</v>
      </c>
      <c r="D15" s="17">
        <v>42412</v>
      </c>
      <c r="E15" s="17"/>
      <c r="F15" s="17"/>
      <c r="G15" s="1">
        <f t="shared" si="0"/>
        <v>8</v>
      </c>
      <c r="H15" s="16">
        <f t="shared" si="1"/>
        <v>59136</v>
      </c>
    </row>
    <row r="16" spans="1:8" ht="14.25">
      <c r="A16" s="28" t="s">
        <v>30</v>
      </c>
      <c r="B16" s="16">
        <v>10.88</v>
      </c>
      <c r="C16" s="17">
        <v>42429</v>
      </c>
      <c r="D16" s="17">
        <v>42415</v>
      </c>
      <c r="E16" s="17"/>
      <c r="F16" s="17"/>
      <c r="G16" s="1">
        <f t="shared" si="0"/>
        <v>-14</v>
      </c>
      <c r="H16" s="16">
        <f t="shared" si="1"/>
        <v>-152.32000000000002</v>
      </c>
    </row>
    <row r="17" spans="1:8" ht="14.25">
      <c r="A17" s="28" t="s">
        <v>34</v>
      </c>
      <c r="B17" s="16">
        <v>1250</v>
      </c>
      <c r="C17" s="17">
        <v>42440</v>
      </c>
      <c r="D17" s="17">
        <v>42430</v>
      </c>
      <c r="E17" s="17"/>
      <c r="F17" s="17"/>
      <c r="G17" s="1">
        <f t="shared" si="0"/>
        <v>-10</v>
      </c>
      <c r="H17" s="16">
        <f t="shared" si="1"/>
        <v>-12500</v>
      </c>
    </row>
    <row r="18" spans="1:8" ht="14.25">
      <c r="A18" s="28" t="s">
        <v>35</v>
      </c>
      <c r="B18" s="16">
        <v>160</v>
      </c>
      <c r="C18" s="17">
        <v>42425</v>
      </c>
      <c r="D18" s="17">
        <v>42431</v>
      </c>
      <c r="E18" s="17"/>
      <c r="F18" s="17"/>
      <c r="G18" s="1">
        <f t="shared" si="0"/>
        <v>6</v>
      </c>
      <c r="H18" s="16">
        <f t="shared" si="1"/>
        <v>960</v>
      </c>
    </row>
    <row r="19" spans="1:8" ht="14.25">
      <c r="A19" s="28" t="s">
        <v>36</v>
      </c>
      <c r="B19" s="16">
        <v>2385</v>
      </c>
      <c r="C19" s="17">
        <v>42426</v>
      </c>
      <c r="D19" s="17">
        <v>42431</v>
      </c>
      <c r="E19" s="17"/>
      <c r="F19" s="17"/>
      <c r="G19" s="1">
        <f t="shared" si="0"/>
        <v>5</v>
      </c>
      <c r="H19" s="16">
        <f t="shared" si="1"/>
        <v>11925</v>
      </c>
    </row>
    <row r="20" spans="1:8" ht="14.25">
      <c r="A20" s="28" t="s">
        <v>37</v>
      </c>
      <c r="B20" s="16">
        <v>403.9</v>
      </c>
      <c r="C20" s="17">
        <v>43100</v>
      </c>
      <c r="D20" s="17">
        <v>42431</v>
      </c>
      <c r="E20" s="17"/>
      <c r="F20" s="17"/>
      <c r="G20" s="1">
        <f t="shared" si="0"/>
        <v>-669</v>
      </c>
      <c r="H20" s="16">
        <f t="shared" si="1"/>
        <v>-270209.1</v>
      </c>
    </row>
    <row r="21" spans="1:8" ht="14.25">
      <c r="A21" s="28" t="s">
        <v>38</v>
      </c>
      <c r="B21" s="16">
        <v>153.59</v>
      </c>
      <c r="C21" s="17">
        <v>42449</v>
      </c>
      <c r="D21" s="17">
        <v>42431</v>
      </c>
      <c r="E21" s="17"/>
      <c r="F21" s="17"/>
      <c r="G21" s="1">
        <f t="shared" si="0"/>
        <v>-18</v>
      </c>
      <c r="H21" s="16">
        <f t="shared" si="1"/>
        <v>-2764.62</v>
      </c>
    </row>
    <row r="22" spans="1:8" ht="14.25">
      <c r="A22" s="28" t="s">
        <v>39</v>
      </c>
      <c r="B22" s="16">
        <v>35.7</v>
      </c>
      <c r="C22" s="17">
        <v>42459</v>
      </c>
      <c r="D22" s="17">
        <v>42453</v>
      </c>
      <c r="E22" s="17"/>
      <c r="F22" s="17"/>
      <c r="G22" s="1">
        <f t="shared" si="0"/>
        <v>-6</v>
      </c>
      <c r="H22" s="16">
        <f t="shared" si="1"/>
        <v>-214.20000000000002</v>
      </c>
    </row>
    <row r="23" spans="1:8" ht="14.25">
      <c r="A23" s="28" t="s">
        <v>40</v>
      </c>
      <c r="B23" s="16">
        <v>67.4</v>
      </c>
      <c r="C23" s="17">
        <v>42459</v>
      </c>
      <c r="D23" s="17">
        <v>42453</v>
      </c>
      <c r="E23" s="17"/>
      <c r="F23" s="17"/>
      <c r="G23" s="1">
        <f t="shared" si="0"/>
        <v>-6</v>
      </c>
      <c r="H23" s="16">
        <f t="shared" si="1"/>
        <v>-404.40000000000003</v>
      </c>
    </row>
    <row r="24" spans="1:8" ht="14.25">
      <c r="A24" s="28" t="s">
        <v>41</v>
      </c>
      <c r="B24" s="16">
        <v>78</v>
      </c>
      <c r="C24" s="17">
        <v>42454</v>
      </c>
      <c r="D24" s="17">
        <v>42453</v>
      </c>
      <c r="E24" s="17"/>
      <c r="F24" s="17"/>
      <c r="G24" s="1">
        <f t="shared" si="0"/>
        <v>-1</v>
      </c>
      <c r="H24" s="16">
        <f t="shared" si="1"/>
        <v>-78</v>
      </c>
    </row>
    <row r="25" spans="1:8" ht="14.25">
      <c r="A25" s="28" t="s">
        <v>42</v>
      </c>
      <c r="B25" s="16">
        <v>40</v>
      </c>
      <c r="C25" s="17">
        <v>42454</v>
      </c>
      <c r="D25" s="17">
        <v>42453</v>
      </c>
      <c r="E25" s="17"/>
      <c r="F25" s="17"/>
      <c r="G25" s="1">
        <f t="shared" si="0"/>
        <v>-1</v>
      </c>
      <c r="H25" s="16">
        <f t="shared" si="1"/>
        <v>-40</v>
      </c>
    </row>
    <row r="26" spans="1:8" ht="14.25">
      <c r="A26" s="28" t="s">
        <v>43</v>
      </c>
      <c r="B26" s="16">
        <v>26</v>
      </c>
      <c r="C26" s="17">
        <v>42461</v>
      </c>
      <c r="D26" s="17">
        <v>42453</v>
      </c>
      <c r="E26" s="17"/>
      <c r="F26" s="17"/>
      <c r="G26" s="1">
        <f t="shared" si="0"/>
        <v>-8</v>
      </c>
      <c r="H26" s="16">
        <f t="shared" si="1"/>
        <v>-208</v>
      </c>
    </row>
    <row r="27" spans="1:8" ht="14.25">
      <c r="A27" s="28" t="s">
        <v>44</v>
      </c>
      <c r="B27" s="16">
        <v>442</v>
      </c>
      <c r="C27" s="17">
        <v>42454</v>
      </c>
      <c r="D27" s="17">
        <v>42453</v>
      </c>
      <c r="E27" s="17"/>
      <c r="F27" s="17"/>
      <c r="G27" s="1">
        <f t="shared" si="0"/>
        <v>-1</v>
      </c>
      <c r="H27" s="16">
        <f t="shared" si="1"/>
        <v>-442</v>
      </c>
    </row>
    <row r="28" spans="1:8" ht="14.25">
      <c r="A28" s="28" t="s">
        <v>45</v>
      </c>
      <c r="B28" s="16">
        <v>83.6</v>
      </c>
      <c r="C28" s="17">
        <v>42461</v>
      </c>
      <c r="D28" s="17">
        <v>42453</v>
      </c>
      <c r="E28" s="17"/>
      <c r="F28" s="17"/>
      <c r="G28" s="1">
        <f t="shared" si="0"/>
        <v>-8</v>
      </c>
      <c r="H28" s="16">
        <f t="shared" si="1"/>
        <v>-668.8</v>
      </c>
    </row>
    <row r="29" spans="1:8" ht="14.25">
      <c r="A29" s="28" t="s">
        <v>46</v>
      </c>
      <c r="B29" s="16">
        <v>355</v>
      </c>
      <c r="C29" s="17">
        <v>42454</v>
      </c>
      <c r="D29" s="17">
        <v>42454</v>
      </c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 t="s">
        <v>47</v>
      </c>
      <c r="B30" s="16">
        <v>8037.37</v>
      </c>
      <c r="C30" s="17">
        <v>42459</v>
      </c>
      <c r="D30" s="17">
        <v>42454</v>
      </c>
      <c r="E30" s="17"/>
      <c r="F30" s="17"/>
      <c r="G30" s="1">
        <f t="shared" si="0"/>
        <v>-5</v>
      </c>
      <c r="H30" s="16">
        <f t="shared" si="1"/>
        <v>-40186.85</v>
      </c>
    </row>
    <row r="31" spans="1:8" ht="14.25">
      <c r="A31" s="28" t="s">
        <v>48</v>
      </c>
      <c r="B31" s="16">
        <v>295</v>
      </c>
      <c r="C31" s="17">
        <v>42474</v>
      </c>
      <c r="D31" s="17">
        <v>42454</v>
      </c>
      <c r="E31" s="17"/>
      <c r="F31" s="17"/>
      <c r="G31" s="1">
        <f t="shared" si="0"/>
        <v>-20</v>
      </c>
      <c r="H31" s="16">
        <f t="shared" si="1"/>
        <v>-5900</v>
      </c>
    </row>
    <row r="32" spans="1:8" ht="14.25">
      <c r="A32" s="28" t="s">
        <v>49</v>
      </c>
      <c r="B32" s="16">
        <v>80</v>
      </c>
      <c r="C32" s="17">
        <v>42483</v>
      </c>
      <c r="D32" s="17">
        <v>42454</v>
      </c>
      <c r="E32" s="17"/>
      <c r="F32" s="17"/>
      <c r="G32" s="1">
        <f t="shared" si="0"/>
        <v>-29</v>
      </c>
      <c r="H32" s="16">
        <f t="shared" si="1"/>
        <v>-2320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87178.23</v>
      </c>
      <c r="C1">
        <f>COUNTA(A4:A203)</f>
        <v>71</v>
      </c>
      <c r="G1" s="20">
        <f>IF(B1&lt;&gt;0,H1/B1,0)</f>
        <v>0.9792472272033965</v>
      </c>
      <c r="H1" s="19">
        <f>SUM(H4:H195)</f>
        <v>85369.03999999995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39</v>
      </c>
      <c r="B4" s="16">
        <v>0</v>
      </c>
      <c r="C4" s="17">
        <v>42459</v>
      </c>
      <c r="D4" s="17">
        <v>42468</v>
      </c>
      <c r="E4" s="17"/>
      <c r="F4" s="17"/>
      <c r="G4" s="1">
        <f>D4-C4-(F4-E4)</f>
        <v>9</v>
      </c>
      <c r="H4" s="16">
        <f>B4*G4</f>
        <v>0</v>
      </c>
    </row>
    <row r="5" spans="1:8" ht="14.25">
      <c r="A5" s="28" t="s">
        <v>40</v>
      </c>
      <c r="B5" s="16">
        <v>0</v>
      </c>
      <c r="C5" s="17">
        <v>42459</v>
      </c>
      <c r="D5" s="17">
        <v>42468</v>
      </c>
      <c r="E5" s="17"/>
      <c r="F5" s="17"/>
      <c r="G5" s="1">
        <f aca="true" t="shared" si="0" ref="G5:G68">D5-C5-(F5-E5)</f>
        <v>9</v>
      </c>
      <c r="H5" s="16">
        <f aca="true" t="shared" si="1" ref="H5:H68">B5*G5</f>
        <v>0</v>
      </c>
    </row>
    <row r="6" spans="1:8" ht="14.25">
      <c r="A6" s="28" t="s">
        <v>41</v>
      </c>
      <c r="B6" s="16">
        <v>0</v>
      </c>
      <c r="C6" s="17">
        <v>42454</v>
      </c>
      <c r="D6" s="17">
        <v>42468</v>
      </c>
      <c r="E6" s="17"/>
      <c r="F6" s="17"/>
      <c r="G6" s="1">
        <f t="shared" si="0"/>
        <v>14</v>
      </c>
      <c r="H6" s="16">
        <f t="shared" si="1"/>
        <v>0</v>
      </c>
    </row>
    <row r="7" spans="1:8" ht="14.25">
      <c r="A7" s="28" t="s">
        <v>42</v>
      </c>
      <c r="B7" s="16">
        <v>0</v>
      </c>
      <c r="C7" s="17">
        <v>42454</v>
      </c>
      <c r="D7" s="17">
        <v>42468</v>
      </c>
      <c r="E7" s="17"/>
      <c r="F7" s="17"/>
      <c r="G7" s="1">
        <f t="shared" si="0"/>
        <v>14</v>
      </c>
      <c r="H7" s="16">
        <f t="shared" si="1"/>
        <v>0</v>
      </c>
    </row>
    <row r="8" spans="1:8" ht="14.25">
      <c r="A8" s="28" t="s">
        <v>43</v>
      </c>
      <c r="B8" s="16">
        <v>0</v>
      </c>
      <c r="C8" s="17">
        <v>42461</v>
      </c>
      <c r="D8" s="17">
        <v>42468</v>
      </c>
      <c r="E8" s="17"/>
      <c r="F8" s="17"/>
      <c r="G8" s="1">
        <f t="shared" si="0"/>
        <v>7</v>
      </c>
      <c r="H8" s="16">
        <f t="shared" si="1"/>
        <v>0</v>
      </c>
    </row>
    <row r="9" spans="1:8" ht="14.25">
      <c r="A9" s="28" t="s">
        <v>44</v>
      </c>
      <c r="B9" s="16">
        <v>0</v>
      </c>
      <c r="C9" s="17">
        <v>42454</v>
      </c>
      <c r="D9" s="17">
        <v>42468</v>
      </c>
      <c r="E9" s="17"/>
      <c r="F9" s="17"/>
      <c r="G9" s="1">
        <f t="shared" si="0"/>
        <v>14</v>
      </c>
      <c r="H9" s="16">
        <f t="shared" si="1"/>
        <v>0</v>
      </c>
    </row>
    <row r="10" spans="1:8" ht="14.25">
      <c r="A10" s="28" t="s">
        <v>45</v>
      </c>
      <c r="B10" s="16">
        <v>0</v>
      </c>
      <c r="C10" s="17">
        <v>42461</v>
      </c>
      <c r="D10" s="17">
        <v>42468</v>
      </c>
      <c r="E10" s="17"/>
      <c r="F10" s="17"/>
      <c r="G10" s="1">
        <f t="shared" si="0"/>
        <v>7</v>
      </c>
      <c r="H10" s="16">
        <f t="shared" si="1"/>
        <v>0</v>
      </c>
    </row>
    <row r="11" spans="1:8" ht="14.25">
      <c r="A11" s="28" t="s">
        <v>47</v>
      </c>
      <c r="B11" s="16">
        <v>0</v>
      </c>
      <c r="C11" s="17">
        <v>42459</v>
      </c>
      <c r="D11" s="17">
        <v>42468</v>
      </c>
      <c r="E11" s="17"/>
      <c r="F11" s="17"/>
      <c r="G11" s="1">
        <f t="shared" si="0"/>
        <v>9</v>
      </c>
      <c r="H11" s="16">
        <f t="shared" si="1"/>
        <v>0</v>
      </c>
    </row>
    <row r="12" spans="1:8" ht="14.25">
      <c r="A12" s="28" t="s">
        <v>50</v>
      </c>
      <c r="B12" s="16">
        <v>1730</v>
      </c>
      <c r="C12" s="17">
        <v>42478</v>
      </c>
      <c r="D12" s="17">
        <v>42486</v>
      </c>
      <c r="E12" s="17"/>
      <c r="F12" s="17"/>
      <c r="G12" s="1">
        <f t="shared" si="0"/>
        <v>8</v>
      </c>
      <c r="H12" s="16">
        <f t="shared" si="1"/>
        <v>13840</v>
      </c>
    </row>
    <row r="13" spans="1:8" ht="14.25">
      <c r="A13" s="28" t="s">
        <v>51</v>
      </c>
      <c r="B13" s="16">
        <v>30.89</v>
      </c>
      <c r="C13" s="17">
        <v>42497</v>
      </c>
      <c r="D13" s="17">
        <v>42486</v>
      </c>
      <c r="E13" s="17"/>
      <c r="F13" s="17"/>
      <c r="G13" s="1">
        <f t="shared" si="0"/>
        <v>-11</v>
      </c>
      <c r="H13" s="16">
        <f t="shared" si="1"/>
        <v>-339.79</v>
      </c>
    </row>
    <row r="14" spans="1:8" ht="14.25">
      <c r="A14" s="28" t="s">
        <v>52</v>
      </c>
      <c r="B14" s="16">
        <v>39.92</v>
      </c>
      <c r="C14" s="17">
        <v>42497</v>
      </c>
      <c r="D14" s="17">
        <v>42486</v>
      </c>
      <c r="E14" s="17"/>
      <c r="F14" s="17"/>
      <c r="G14" s="1">
        <f t="shared" si="0"/>
        <v>-11</v>
      </c>
      <c r="H14" s="16">
        <f t="shared" si="1"/>
        <v>-439.12</v>
      </c>
    </row>
    <row r="15" spans="1:8" ht="14.25">
      <c r="A15" s="28" t="s">
        <v>53</v>
      </c>
      <c r="B15" s="16">
        <v>8037.37</v>
      </c>
      <c r="C15" s="17">
        <v>42490</v>
      </c>
      <c r="D15" s="17">
        <v>42486</v>
      </c>
      <c r="E15" s="17"/>
      <c r="F15" s="17"/>
      <c r="G15" s="1">
        <f t="shared" si="0"/>
        <v>-4</v>
      </c>
      <c r="H15" s="16">
        <f t="shared" si="1"/>
        <v>-32149.48</v>
      </c>
    </row>
    <row r="16" spans="1:8" ht="14.25">
      <c r="A16" s="28" t="s">
        <v>54</v>
      </c>
      <c r="B16" s="16">
        <v>1502</v>
      </c>
      <c r="C16" s="17">
        <v>42490</v>
      </c>
      <c r="D16" s="17">
        <v>42486</v>
      </c>
      <c r="E16" s="17"/>
      <c r="F16" s="17"/>
      <c r="G16" s="1">
        <f t="shared" si="0"/>
        <v>-4</v>
      </c>
      <c r="H16" s="16">
        <f t="shared" si="1"/>
        <v>-6008</v>
      </c>
    </row>
    <row r="17" spans="1:8" ht="14.25">
      <c r="A17" s="28" t="s">
        <v>55</v>
      </c>
      <c r="B17" s="16">
        <v>6544.5</v>
      </c>
      <c r="C17" s="17">
        <v>42461</v>
      </c>
      <c r="D17" s="17">
        <v>42486</v>
      </c>
      <c r="E17" s="17"/>
      <c r="F17" s="17"/>
      <c r="G17" s="1">
        <f t="shared" si="0"/>
        <v>25</v>
      </c>
      <c r="H17" s="16">
        <f t="shared" si="1"/>
        <v>163612.5</v>
      </c>
    </row>
    <row r="18" spans="1:8" ht="14.25">
      <c r="A18" s="28" t="s">
        <v>56</v>
      </c>
      <c r="B18" s="16">
        <v>310</v>
      </c>
      <c r="C18" s="17">
        <v>42508</v>
      </c>
      <c r="D18" s="17">
        <v>42486</v>
      </c>
      <c r="E18" s="17"/>
      <c r="F18" s="17"/>
      <c r="G18" s="1">
        <f t="shared" si="0"/>
        <v>-22</v>
      </c>
      <c r="H18" s="16">
        <f t="shared" si="1"/>
        <v>-6820</v>
      </c>
    </row>
    <row r="19" spans="1:8" ht="14.25">
      <c r="A19" s="28" t="s">
        <v>57</v>
      </c>
      <c r="B19" s="16">
        <v>110</v>
      </c>
      <c r="C19" s="17">
        <v>42460</v>
      </c>
      <c r="D19" s="17">
        <v>42487</v>
      </c>
      <c r="E19" s="17"/>
      <c r="F19" s="17"/>
      <c r="G19" s="1">
        <f t="shared" si="0"/>
        <v>27</v>
      </c>
      <c r="H19" s="16">
        <f t="shared" si="1"/>
        <v>2970</v>
      </c>
    </row>
    <row r="20" spans="1:8" ht="14.25">
      <c r="A20" s="28" t="s">
        <v>58</v>
      </c>
      <c r="B20" s="16">
        <v>37.47</v>
      </c>
      <c r="C20" s="17">
        <v>42521</v>
      </c>
      <c r="D20" s="17">
        <v>42487</v>
      </c>
      <c r="E20" s="17"/>
      <c r="F20" s="17"/>
      <c r="G20" s="1">
        <f t="shared" si="0"/>
        <v>-34</v>
      </c>
      <c r="H20" s="16">
        <f t="shared" si="1"/>
        <v>-1273.98</v>
      </c>
    </row>
    <row r="21" spans="1:8" ht="14.25">
      <c r="A21" s="28" t="s">
        <v>59</v>
      </c>
      <c r="B21" s="16">
        <v>216.8</v>
      </c>
      <c r="C21" s="17">
        <v>42521</v>
      </c>
      <c r="D21" s="17">
        <v>42487</v>
      </c>
      <c r="E21" s="17"/>
      <c r="F21" s="17"/>
      <c r="G21" s="1">
        <f t="shared" si="0"/>
        <v>-34</v>
      </c>
      <c r="H21" s="16">
        <f t="shared" si="1"/>
        <v>-7371.200000000001</v>
      </c>
    </row>
    <row r="22" spans="1:8" ht="14.25">
      <c r="A22" s="28" t="s">
        <v>60</v>
      </c>
      <c r="B22" s="16">
        <v>352.43</v>
      </c>
      <c r="C22" s="17">
        <v>42521</v>
      </c>
      <c r="D22" s="17">
        <v>42487</v>
      </c>
      <c r="E22" s="17"/>
      <c r="F22" s="17"/>
      <c r="G22" s="1">
        <f t="shared" si="0"/>
        <v>-34</v>
      </c>
      <c r="H22" s="16">
        <f t="shared" si="1"/>
        <v>-11982.62</v>
      </c>
    </row>
    <row r="23" spans="1:8" ht="14.25">
      <c r="A23" s="28" t="s">
        <v>61</v>
      </c>
      <c r="B23" s="16">
        <v>45</v>
      </c>
      <c r="C23" s="17">
        <v>42460</v>
      </c>
      <c r="D23" s="17">
        <v>42487</v>
      </c>
      <c r="E23" s="17"/>
      <c r="F23" s="17"/>
      <c r="G23" s="1">
        <f t="shared" si="0"/>
        <v>27</v>
      </c>
      <c r="H23" s="16">
        <f t="shared" si="1"/>
        <v>1215</v>
      </c>
    </row>
    <row r="24" spans="1:8" ht="14.25">
      <c r="A24" s="28" t="s">
        <v>62</v>
      </c>
      <c r="B24" s="16">
        <v>300</v>
      </c>
      <c r="C24" s="17">
        <v>42469</v>
      </c>
      <c r="D24" s="17">
        <v>42487</v>
      </c>
      <c r="E24" s="17"/>
      <c r="F24" s="17"/>
      <c r="G24" s="1">
        <f t="shared" si="0"/>
        <v>18</v>
      </c>
      <c r="H24" s="16">
        <f t="shared" si="1"/>
        <v>5400</v>
      </c>
    </row>
    <row r="25" spans="1:8" ht="14.25">
      <c r="A25" s="28" t="s">
        <v>63</v>
      </c>
      <c r="B25" s="16">
        <v>963.64</v>
      </c>
      <c r="C25" s="17">
        <v>42505</v>
      </c>
      <c r="D25" s="17">
        <v>42487</v>
      </c>
      <c r="E25" s="17"/>
      <c r="F25" s="17"/>
      <c r="G25" s="1">
        <f t="shared" si="0"/>
        <v>-18</v>
      </c>
      <c r="H25" s="16">
        <f t="shared" si="1"/>
        <v>-17345.52</v>
      </c>
    </row>
    <row r="26" spans="1:8" ht="14.25">
      <c r="A26" s="28" t="s">
        <v>64</v>
      </c>
      <c r="B26" s="16">
        <v>1520</v>
      </c>
      <c r="C26" s="17">
        <v>42551</v>
      </c>
      <c r="D26" s="17">
        <v>42507</v>
      </c>
      <c r="E26" s="17"/>
      <c r="F26" s="17"/>
      <c r="G26" s="1">
        <f t="shared" si="0"/>
        <v>-44</v>
      </c>
      <c r="H26" s="16">
        <f t="shared" si="1"/>
        <v>-66880</v>
      </c>
    </row>
    <row r="27" spans="1:8" ht="14.25">
      <c r="A27" s="28" t="s">
        <v>65</v>
      </c>
      <c r="B27" s="16">
        <v>68.2</v>
      </c>
      <c r="C27" s="17">
        <v>42547</v>
      </c>
      <c r="D27" s="17">
        <v>42507</v>
      </c>
      <c r="E27" s="17"/>
      <c r="F27" s="17"/>
      <c r="G27" s="1">
        <f t="shared" si="0"/>
        <v>-40</v>
      </c>
      <c r="H27" s="16">
        <f t="shared" si="1"/>
        <v>-2728</v>
      </c>
    </row>
    <row r="28" spans="1:8" ht="14.25">
      <c r="A28" s="28" t="s">
        <v>66</v>
      </c>
      <c r="B28" s="16">
        <v>757.5</v>
      </c>
      <c r="C28" s="17">
        <v>42494</v>
      </c>
      <c r="D28" s="17">
        <v>42507</v>
      </c>
      <c r="E28" s="17"/>
      <c r="F28" s="17"/>
      <c r="G28" s="1">
        <f t="shared" si="0"/>
        <v>13</v>
      </c>
      <c r="H28" s="16">
        <f t="shared" si="1"/>
        <v>9847.5</v>
      </c>
    </row>
    <row r="29" spans="1:8" ht="14.25">
      <c r="A29" s="28" t="s">
        <v>67</v>
      </c>
      <c r="B29" s="16">
        <v>372.73</v>
      </c>
      <c r="C29" s="17">
        <v>42519</v>
      </c>
      <c r="D29" s="17">
        <v>42507</v>
      </c>
      <c r="E29" s="17"/>
      <c r="F29" s="17"/>
      <c r="G29" s="1">
        <f t="shared" si="0"/>
        <v>-12</v>
      </c>
      <c r="H29" s="16">
        <f t="shared" si="1"/>
        <v>-4472.76</v>
      </c>
    </row>
    <row r="30" spans="1:8" ht="14.25">
      <c r="A30" s="28" t="s">
        <v>68</v>
      </c>
      <c r="B30" s="16">
        <v>486.36</v>
      </c>
      <c r="C30" s="17">
        <v>42519</v>
      </c>
      <c r="D30" s="17">
        <v>42507</v>
      </c>
      <c r="E30" s="17"/>
      <c r="F30" s="17"/>
      <c r="G30" s="1">
        <f t="shared" si="0"/>
        <v>-12</v>
      </c>
      <c r="H30" s="16">
        <f t="shared" si="1"/>
        <v>-5836.32</v>
      </c>
    </row>
    <row r="31" spans="1:8" ht="14.25">
      <c r="A31" s="28" t="s">
        <v>69</v>
      </c>
      <c r="B31" s="16">
        <v>2929</v>
      </c>
      <c r="C31" s="17">
        <v>42503</v>
      </c>
      <c r="D31" s="17">
        <v>42507</v>
      </c>
      <c r="E31" s="17"/>
      <c r="F31" s="17"/>
      <c r="G31" s="1">
        <f t="shared" si="0"/>
        <v>4</v>
      </c>
      <c r="H31" s="16">
        <f t="shared" si="1"/>
        <v>11716</v>
      </c>
    </row>
    <row r="32" spans="1:8" ht="14.25">
      <c r="A32" s="28" t="s">
        <v>70</v>
      </c>
      <c r="B32" s="16">
        <v>381.82</v>
      </c>
      <c r="C32" s="17">
        <v>42520</v>
      </c>
      <c r="D32" s="17">
        <v>42507</v>
      </c>
      <c r="E32" s="17"/>
      <c r="F32" s="17"/>
      <c r="G32" s="1">
        <f t="shared" si="0"/>
        <v>-13</v>
      </c>
      <c r="H32" s="16">
        <f t="shared" si="1"/>
        <v>-4963.66</v>
      </c>
    </row>
    <row r="33" spans="1:8" ht="14.25">
      <c r="A33" s="28" t="s">
        <v>71</v>
      </c>
      <c r="B33" s="16">
        <v>79.48</v>
      </c>
      <c r="C33" s="17">
        <v>42519</v>
      </c>
      <c r="D33" s="17">
        <v>42507</v>
      </c>
      <c r="E33" s="17"/>
      <c r="F33" s="17"/>
      <c r="G33" s="1">
        <f t="shared" si="0"/>
        <v>-12</v>
      </c>
      <c r="H33" s="16">
        <f t="shared" si="1"/>
        <v>-953.76</v>
      </c>
    </row>
    <row r="34" spans="1:8" ht="14.25">
      <c r="A34" s="28" t="s">
        <v>72</v>
      </c>
      <c r="B34" s="16">
        <v>8037.37</v>
      </c>
      <c r="C34" s="17">
        <v>42520</v>
      </c>
      <c r="D34" s="17">
        <v>42507</v>
      </c>
      <c r="E34" s="17"/>
      <c r="F34" s="17"/>
      <c r="G34" s="1">
        <f t="shared" si="0"/>
        <v>-13</v>
      </c>
      <c r="H34" s="16">
        <f t="shared" si="1"/>
        <v>-104485.81</v>
      </c>
    </row>
    <row r="35" spans="1:8" ht="14.25">
      <c r="A35" s="28" t="s">
        <v>73</v>
      </c>
      <c r="B35" s="16">
        <v>295</v>
      </c>
      <c r="C35" s="17">
        <v>42521</v>
      </c>
      <c r="D35" s="17">
        <v>42507</v>
      </c>
      <c r="E35" s="17"/>
      <c r="F35" s="17"/>
      <c r="G35" s="1">
        <f t="shared" si="0"/>
        <v>-14</v>
      </c>
      <c r="H35" s="16">
        <f t="shared" si="1"/>
        <v>-4130</v>
      </c>
    </row>
    <row r="36" spans="1:8" ht="14.25">
      <c r="A36" s="28" t="s">
        <v>74</v>
      </c>
      <c r="B36" s="16">
        <v>236</v>
      </c>
      <c r="C36" s="17">
        <v>42521</v>
      </c>
      <c r="D36" s="17">
        <v>42507</v>
      </c>
      <c r="E36" s="17"/>
      <c r="F36" s="17"/>
      <c r="G36" s="1">
        <f t="shared" si="0"/>
        <v>-14</v>
      </c>
      <c r="H36" s="16">
        <f t="shared" si="1"/>
        <v>-3304</v>
      </c>
    </row>
    <row r="37" spans="1:8" ht="14.25">
      <c r="A37" s="28" t="s">
        <v>75</v>
      </c>
      <c r="B37" s="16">
        <v>43.64</v>
      </c>
      <c r="C37" s="17">
        <v>42533</v>
      </c>
      <c r="D37" s="17">
        <v>42507</v>
      </c>
      <c r="E37" s="17"/>
      <c r="F37" s="17"/>
      <c r="G37" s="1">
        <f t="shared" si="0"/>
        <v>-26</v>
      </c>
      <c r="H37" s="16">
        <f t="shared" si="1"/>
        <v>-1134.64</v>
      </c>
    </row>
    <row r="38" spans="1:8" ht="14.25">
      <c r="A38" s="28" t="s">
        <v>76</v>
      </c>
      <c r="B38" s="16">
        <v>440</v>
      </c>
      <c r="C38" s="17">
        <v>42521</v>
      </c>
      <c r="D38" s="17">
        <v>42507</v>
      </c>
      <c r="E38" s="17"/>
      <c r="F38" s="17"/>
      <c r="G38" s="1">
        <f t="shared" si="0"/>
        <v>-14</v>
      </c>
      <c r="H38" s="16">
        <f t="shared" si="1"/>
        <v>-6160</v>
      </c>
    </row>
    <row r="39" spans="1:8" ht="14.25">
      <c r="A39" s="28" t="s">
        <v>77</v>
      </c>
      <c r="B39" s="16">
        <v>1989.5</v>
      </c>
      <c r="C39" s="17">
        <v>42498</v>
      </c>
      <c r="D39" s="17">
        <v>42507</v>
      </c>
      <c r="E39" s="17"/>
      <c r="F39" s="17"/>
      <c r="G39" s="1">
        <f t="shared" si="0"/>
        <v>9</v>
      </c>
      <c r="H39" s="16">
        <f t="shared" si="1"/>
        <v>17905.5</v>
      </c>
    </row>
    <row r="40" spans="1:8" ht="14.25">
      <c r="A40" s="28" t="s">
        <v>78</v>
      </c>
      <c r="B40" s="16">
        <v>1800</v>
      </c>
      <c r="C40" s="17">
        <v>42551</v>
      </c>
      <c r="D40" s="17">
        <v>42507</v>
      </c>
      <c r="E40" s="17"/>
      <c r="F40" s="17"/>
      <c r="G40" s="1">
        <f t="shared" si="0"/>
        <v>-44</v>
      </c>
      <c r="H40" s="16">
        <f t="shared" si="1"/>
        <v>-79200</v>
      </c>
    </row>
    <row r="41" spans="1:8" ht="14.25">
      <c r="A41" s="28" t="s">
        <v>79</v>
      </c>
      <c r="B41" s="16">
        <v>900</v>
      </c>
      <c r="C41" s="17">
        <v>42408</v>
      </c>
      <c r="D41" s="17">
        <v>42508</v>
      </c>
      <c r="E41" s="17"/>
      <c r="F41" s="17"/>
      <c r="G41" s="1">
        <f t="shared" si="0"/>
        <v>100</v>
      </c>
      <c r="H41" s="16">
        <f t="shared" si="1"/>
        <v>90000</v>
      </c>
    </row>
    <row r="42" spans="1:8" ht="14.25">
      <c r="A42" s="28" t="s">
        <v>80</v>
      </c>
      <c r="B42" s="16">
        <v>709.09</v>
      </c>
      <c r="C42" s="17">
        <v>42539</v>
      </c>
      <c r="D42" s="17">
        <v>42514</v>
      </c>
      <c r="E42" s="17"/>
      <c r="F42" s="17"/>
      <c r="G42" s="1">
        <f t="shared" si="0"/>
        <v>-25</v>
      </c>
      <c r="H42" s="16">
        <f t="shared" si="1"/>
        <v>-17727.25</v>
      </c>
    </row>
    <row r="43" spans="1:8" ht="14.25">
      <c r="A43" s="28" t="s">
        <v>81</v>
      </c>
      <c r="B43" s="16">
        <v>106.2</v>
      </c>
      <c r="C43" s="17">
        <v>42490</v>
      </c>
      <c r="D43" s="17">
        <v>42514</v>
      </c>
      <c r="E43" s="17"/>
      <c r="F43" s="17"/>
      <c r="G43" s="1">
        <f t="shared" si="0"/>
        <v>24</v>
      </c>
      <c r="H43" s="16">
        <f t="shared" si="1"/>
        <v>2548.8</v>
      </c>
    </row>
    <row r="44" spans="1:8" ht="14.25">
      <c r="A44" s="28" t="s">
        <v>82</v>
      </c>
      <c r="B44" s="16">
        <v>287.1</v>
      </c>
      <c r="C44" s="17">
        <v>42490</v>
      </c>
      <c r="D44" s="17">
        <v>42514</v>
      </c>
      <c r="E44" s="17"/>
      <c r="F44" s="17"/>
      <c r="G44" s="1">
        <f t="shared" si="0"/>
        <v>24</v>
      </c>
      <c r="H44" s="16">
        <f t="shared" si="1"/>
        <v>6890.400000000001</v>
      </c>
    </row>
    <row r="45" spans="1:8" ht="14.25">
      <c r="A45" s="28" t="s">
        <v>83</v>
      </c>
      <c r="B45" s="16">
        <v>372.73</v>
      </c>
      <c r="C45" s="17">
        <v>42540</v>
      </c>
      <c r="D45" s="17">
        <v>42517</v>
      </c>
      <c r="E45" s="17"/>
      <c r="F45" s="17"/>
      <c r="G45" s="1">
        <f t="shared" si="0"/>
        <v>-23</v>
      </c>
      <c r="H45" s="16">
        <f t="shared" si="1"/>
        <v>-8572.79</v>
      </c>
    </row>
    <row r="46" spans="1:8" ht="14.25">
      <c r="A46" s="28" t="s">
        <v>84</v>
      </c>
      <c r="B46" s="16">
        <v>745.46</v>
      </c>
      <c r="C46" s="17">
        <v>42540</v>
      </c>
      <c r="D46" s="17">
        <v>42517</v>
      </c>
      <c r="E46" s="17"/>
      <c r="F46" s="17"/>
      <c r="G46" s="1">
        <f t="shared" si="0"/>
        <v>-23</v>
      </c>
      <c r="H46" s="16">
        <f t="shared" si="1"/>
        <v>-17145.58</v>
      </c>
    </row>
    <row r="47" spans="1:8" ht="14.25">
      <c r="A47" s="28" t="s">
        <v>85</v>
      </c>
      <c r="B47" s="16">
        <v>17323.22</v>
      </c>
      <c r="C47" s="17">
        <v>42509</v>
      </c>
      <c r="D47" s="17">
        <v>42517</v>
      </c>
      <c r="E47" s="17"/>
      <c r="F47" s="17"/>
      <c r="G47" s="1">
        <f t="shared" si="0"/>
        <v>8</v>
      </c>
      <c r="H47" s="16">
        <f t="shared" si="1"/>
        <v>138585.76</v>
      </c>
    </row>
    <row r="48" spans="1:8" ht="14.25">
      <c r="A48" s="28" t="s">
        <v>86</v>
      </c>
      <c r="B48" s="16">
        <v>2296.35</v>
      </c>
      <c r="C48" s="17">
        <v>42430</v>
      </c>
      <c r="D48" s="17">
        <v>42522</v>
      </c>
      <c r="E48" s="17"/>
      <c r="F48" s="17"/>
      <c r="G48" s="1">
        <f t="shared" si="0"/>
        <v>92</v>
      </c>
      <c r="H48" s="16">
        <f t="shared" si="1"/>
        <v>211264.19999999998</v>
      </c>
    </row>
    <row r="49" spans="1:8" ht="14.25">
      <c r="A49" s="28" t="s">
        <v>87</v>
      </c>
      <c r="B49" s="16">
        <v>863.64</v>
      </c>
      <c r="C49" s="17">
        <v>42548</v>
      </c>
      <c r="D49" s="17">
        <v>42541</v>
      </c>
      <c r="E49" s="17"/>
      <c r="F49" s="17"/>
      <c r="G49" s="1">
        <f t="shared" si="0"/>
        <v>-7</v>
      </c>
      <c r="H49" s="16">
        <f t="shared" si="1"/>
        <v>-6045.48</v>
      </c>
    </row>
    <row r="50" spans="1:8" ht="14.25">
      <c r="A50" s="28" t="s">
        <v>88</v>
      </c>
      <c r="B50" s="16">
        <v>3696</v>
      </c>
      <c r="C50" s="17">
        <v>42557</v>
      </c>
      <c r="D50" s="17">
        <v>42541</v>
      </c>
      <c r="E50" s="17"/>
      <c r="F50" s="17"/>
      <c r="G50" s="1">
        <f t="shared" si="0"/>
        <v>-16</v>
      </c>
      <c r="H50" s="16">
        <f t="shared" si="1"/>
        <v>-59136</v>
      </c>
    </row>
    <row r="51" spans="1:8" ht="14.25">
      <c r="A51" s="28" t="s">
        <v>89</v>
      </c>
      <c r="B51" s="16">
        <v>430.33</v>
      </c>
      <c r="C51" s="17">
        <v>42379</v>
      </c>
      <c r="D51" s="17">
        <v>42541</v>
      </c>
      <c r="E51" s="17"/>
      <c r="F51" s="17"/>
      <c r="G51" s="1">
        <f t="shared" si="0"/>
        <v>162</v>
      </c>
      <c r="H51" s="16">
        <f t="shared" si="1"/>
        <v>69713.45999999999</v>
      </c>
    </row>
    <row r="52" spans="1:8" ht="14.25">
      <c r="A52" s="28" t="s">
        <v>90</v>
      </c>
      <c r="B52" s="16">
        <v>369</v>
      </c>
      <c r="C52" s="17">
        <v>42520</v>
      </c>
      <c r="D52" s="17">
        <v>42541</v>
      </c>
      <c r="E52" s="17"/>
      <c r="F52" s="17"/>
      <c r="G52" s="1">
        <f t="shared" si="0"/>
        <v>21</v>
      </c>
      <c r="H52" s="16">
        <f t="shared" si="1"/>
        <v>7749</v>
      </c>
    </row>
    <row r="53" spans="1:8" ht="14.25">
      <c r="A53" s="28" t="s">
        <v>91</v>
      </c>
      <c r="B53" s="16">
        <v>2003.5</v>
      </c>
      <c r="C53" s="17">
        <v>42530</v>
      </c>
      <c r="D53" s="17">
        <v>42541</v>
      </c>
      <c r="E53" s="17"/>
      <c r="F53" s="17"/>
      <c r="G53" s="1">
        <f t="shared" si="0"/>
        <v>11</v>
      </c>
      <c r="H53" s="16">
        <f t="shared" si="1"/>
        <v>22038.5</v>
      </c>
    </row>
    <row r="54" spans="1:8" ht="14.25">
      <c r="A54" s="28" t="s">
        <v>92</v>
      </c>
      <c r="B54" s="16">
        <v>1400</v>
      </c>
      <c r="C54" s="17">
        <v>42558</v>
      </c>
      <c r="D54" s="17">
        <v>42541</v>
      </c>
      <c r="E54" s="17"/>
      <c r="F54" s="17"/>
      <c r="G54" s="1">
        <f t="shared" si="0"/>
        <v>-17</v>
      </c>
      <c r="H54" s="16">
        <f t="shared" si="1"/>
        <v>-23800</v>
      </c>
    </row>
    <row r="55" spans="1:8" ht="14.25">
      <c r="A55" s="28" t="s">
        <v>93</v>
      </c>
      <c r="B55" s="16">
        <v>1545.45</v>
      </c>
      <c r="C55" s="17">
        <v>42551</v>
      </c>
      <c r="D55" s="17">
        <v>42541</v>
      </c>
      <c r="E55" s="17"/>
      <c r="F55" s="17"/>
      <c r="G55" s="1">
        <f t="shared" si="0"/>
        <v>-10</v>
      </c>
      <c r="H55" s="16">
        <f t="shared" si="1"/>
        <v>-15454.5</v>
      </c>
    </row>
    <row r="56" spans="1:8" ht="14.25">
      <c r="A56" s="28" t="s">
        <v>94</v>
      </c>
      <c r="B56" s="16">
        <v>62.29</v>
      </c>
      <c r="C56" s="17">
        <v>42559</v>
      </c>
      <c r="D56" s="17">
        <v>42541</v>
      </c>
      <c r="E56" s="17"/>
      <c r="F56" s="17"/>
      <c r="G56" s="1">
        <f t="shared" si="0"/>
        <v>-18</v>
      </c>
      <c r="H56" s="16">
        <f t="shared" si="1"/>
        <v>-1121.22</v>
      </c>
    </row>
    <row r="57" spans="1:8" ht="14.25">
      <c r="A57" s="28" t="s">
        <v>95</v>
      </c>
      <c r="B57" s="16">
        <v>290.91</v>
      </c>
      <c r="C57" s="17">
        <v>42551</v>
      </c>
      <c r="D57" s="17">
        <v>42541</v>
      </c>
      <c r="E57" s="17"/>
      <c r="F57" s="17"/>
      <c r="G57" s="1">
        <f t="shared" si="0"/>
        <v>-10</v>
      </c>
      <c r="H57" s="16">
        <f t="shared" si="1"/>
        <v>-2909.1000000000004</v>
      </c>
    </row>
    <row r="58" spans="1:8" ht="14.25">
      <c r="A58" s="28" t="s">
        <v>96</v>
      </c>
      <c r="B58" s="16">
        <v>309.09</v>
      </c>
      <c r="C58" s="17">
        <v>42551</v>
      </c>
      <c r="D58" s="17">
        <v>42541</v>
      </c>
      <c r="E58" s="17"/>
      <c r="F58" s="17"/>
      <c r="G58" s="1">
        <f t="shared" si="0"/>
        <v>-10</v>
      </c>
      <c r="H58" s="16">
        <f t="shared" si="1"/>
        <v>-3090.8999999999996</v>
      </c>
    </row>
    <row r="59" spans="1:8" ht="14.25">
      <c r="A59" s="28" t="s">
        <v>97</v>
      </c>
      <c r="B59" s="16">
        <v>636.36</v>
      </c>
      <c r="C59" s="17">
        <v>42551</v>
      </c>
      <c r="D59" s="17">
        <v>42541</v>
      </c>
      <c r="E59" s="17"/>
      <c r="F59" s="17"/>
      <c r="G59" s="1">
        <f t="shared" si="0"/>
        <v>-10</v>
      </c>
      <c r="H59" s="16">
        <f t="shared" si="1"/>
        <v>-6363.6</v>
      </c>
    </row>
    <row r="60" spans="1:8" ht="14.25">
      <c r="A60" s="28" t="s">
        <v>98</v>
      </c>
      <c r="B60" s="16">
        <v>345.45</v>
      </c>
      <c r="C60" s="17">
        <v>42551</v>
      </c>
      <c r="D60" s="17">
        <v>42541</v>
      </c>
      <c r="E60" s="17"/>
      <c r="F60" s="17"/>
      <c r="G60" s="1">
        <f t="shared" si="0"/>
        <v>-10</v>
      </c>
      <c r="H60" s="16">
        <f t="shared" si="1"/>
        <v>-3454.5</v>
      </c>
    </row>
    <row r="61" spans="1:8" ht="14.25">
      <c r="A61" s="28" t="s">
        <v>99</v>
      </c>
      <c r="B61" s="16">
        <v>298.08</v>
      </c>
      <c r="C61" s="17">
        <v>42559</v>
      </c>
      <c r="D61" s="17">
        <v>42541</v>
      </c>
      <c r="E61" s="17"/>
      <c r="F61" s="17"/>
      <c r="G61" s="1">
        <f t="shared" si="0"/>
        <v>-18</v>
      </c>
      <c r="H61" s="16">
        <f t="shared" si="1"/>
        <v>-5365.44</v>
      </c>
    </row>
    <row r="62" spans="1:8" ht="14.25">
      <c r="A62" s="28" t="s">
        <v>100</v>
      </c>
      <c r="B62" s="16">
        <v>372.73</v>
      </c>
      <c r="C62" s="17">
        <v>42551</v>
      </c>
      <c r="D62" s="17">
        <v>42541</v>
      </c>
      <c r="E62" s="17"/>
      <c r="F62" s="17"/>
      <c r="G62" s="1">
        <f t="shared" si="0"/>
        <v>-10</v>
      </c>
      <c r="H62" s="16">
        <f t="shared" si="1"/>
        <v>-3727.3</v>
      </c>
    </row>
    <row r="63" spans="1:8" ht="14.25">
      <c r="A63" s="28" t="s">
        <v>101</v>
      </c>
      <c r="B63" s="16">
        <v>400.1</v>
      </c>
      <c r="C63" s="17">
        <v>42546</v>
      </c>
      <c r="D63" s="17">
        <v>42541</v>
      </c>
      <c r="E63" s="17"/>
      <c r="F63" s="17"/>
      <c r="G63" s="1">
        <f t="shared" si="0"/>
        <v>-5</v>
      </c>
      <c r="H63" s="16">
        <f t="shared" si="1"/>
        <v>-2000.5</v>
      </c>
    </row>
    <row r="64" spans="1:8" ht="14.25">
      <c r="A64" s="28" t="s">
        <v>102</v>
      </c>
      <c r="B64" s="16">
        <v>59</v>
      </c>
      <c r="C64" s="17">
        <v>42551</v>
      </c>
      <c r="D64" s="17">
        <v>42541</v>
      </c>
      <c r="E64" s="17"/>
      <c r="F64" s="17"/>
      <c r="G64" s="1">
        <f t="shared" si="0"/>
        <v>-10</v>
      </c>
      <c r="H64" s="16">
        <f t="shared" si="1"/>
        <v>-590</v>
      </c>
    </row>
    <row r="65" spans="1:8" ht="14.25">
      <c r="A65" s="28" t="s">
        <v>103</v>
      </c>
      <c r="B65" s="16">
        <v>40</v>
      </c>
      <c r="C65" s="17">
        <v>42582</v>
      </c>
      <c r="D65" s="17">
        <v>42541</v>
      </c>
      <c r="E65" s="17"/>
      <c r="F65" s="17"/>
      <c r="G65" s="1">
        <f t="shared" si="0"/>
        <v>-41</v>
      </c>
      <c r="H65" s="16">
        <f t="shared" si="1"/>
        <v>-1640</v>
      </c>
    </row>
    <row r="66" spans="1:8" ht="14.25">
      <c r="A66" s="28" t="s">
        <v>104</v>
      </c>
      <c r="B66" s="16">
        <v>90</v>
      </c>
      <c r="C66" s="17">
        <v>42521</v>
      </c>
      <c r="D66" s="17">
        <v>42541</v>
      </c>
      <c r="E66" s="17"/>
      <c r="F66" s="17"/>
      <c r="G66" s="1">
        <f t="shared" si="0"/>
        <v>20</v>
      </c>
      <c r="H66" s="16">
        <f t="shared" si="1"/>
        <v>1800</v>
      </c>
    </row>
    <row r="67" spans="1:8" ht="14.25">
      <c r="A67" s="28" t="s">
        <v>105</v>
      </c>
      <c r="B67" s="16">
        <v>645</v>
      </c>
      <c r="C67" s="17">
        <v>42521</v>
      </c>
      <c r="D67" s="17">
        <v>42541</v>
      </c>
      <c r="E67" s="17"/>
      <c r="F67" s="17"/>
      <c r="G67" s="1">
        <f t="shared" si="0"/>
        <v>20</v>
      </c>
      <c r="H67" s="16">
        <f t="shared" si="1"/>
        <v>12900</v>
      </c>
    </row>
    <row r="68" spans="1:8" ht="14.25">
      <c r="A68" s="28" t="s">
        <v>106</v>
      </c>
      <c r="B68" s="16">
        <v>1679.8</v>
      </c>
      <c r="C68" s="17">
        <v>42558</v>
      </c>
      <c r="D68" s="17">
        <v>42542</v>
      </c>
      <c r="E68" s="17"/>
      <c r="F68" s="17"/>
      <c r="G68" s="1">
        <f t="shared" si="0"/>
        <v>-16</v>
      </c>
      <c r="H68" s="16">
        <f t="shared" si="1"/>
        <v>-26876.8</v>
      </c>
    </row>
    <row r="69" spans="1:8" ht="14.25">
      <c r="A69" s="28" t="s">
        <v>107</v>
      </c>
      <c r="B69" s="16">
        <v>232.18</v>
      </c>
      <c r="C69" s="17">
        <v>42551</v>
      </c>
      <c r="D69" s="17">
        <v>42543</v>
      </c>
      <c r="E69" s="17"/>
      <c r="F69" s="17"/>
      <c r="G69" s="1">
        <f aca="true" t="shared" si="2" ref="G69:G132">D69-C69-(F69-E69)</f>
        <v>-8</v>
      </c>
      <c r="H69" s="16">
        <f aca="true" t="shared" si="3" ref="H69:H132">B69*G69</f>
        <v>-1857.44</v>
      </c>
    </row>
    <row r="70" spans="1:8" ht="14.25">
      <c r="A70" s="28" t="s">
        <v>108</v>
      </c>
      <c r="B70" s="16">
        <v>8037.37</v>
      </c>
      <c r="C70" s="17">
        <v>42551</v>
      </c>
      <c r="D70" s="17">
        <v>42543</v>
      </c>
      <c r="E70" s="17"/>
      <c r="F70" s="17"/>
      <c r="G70" s="1">
        <f t="shared" si="2"/>
        <v>-8</v>
      </c>
      <c r="H70" s="16">
        <f t="shared" si="3"/>
        <v>-64298.96</v>
      </c>
    </row>
    <row r="71" spans="1:8" ht="14.25">
      <c r="A71" s="28" t="s">
        <v>109</v>
      </c>
      <c r="B71" s="16">
        <v>62</v>
      </c>
      <c r="C71" s="17">
        <v>42574</v>
      </c>
      <c r="D71" s="17">
        <v>42548</v>
      </c>
      <c r="E71" s="17"/>
      <c r="F71" s="17"/>
      <c r="G71" s="1">
        <f t="shared" si="2"/>
        <v>-26</v>
      </c>
      <c r="H71" s="16">
        <f t="shared" si="3"/>
        <v>-1612</v>
      </c>
    </row>
    <row r="72" spans="1:8" ht="14.25">
      <c r="A72" s="28" t="s">
        <v>110</v>
      </c>
      <c r="B72" s="16">
        <v>734</v>
      </c>
      <c r="C72" s="17">
        <v>42623</v>
      </c>
      <c r="D72" s="17">
        <v>42548</v>
      </c>
      <c r="E72" s="17"/>
      <c r="F72" s="17"/>
      <c r="G72" s="1">
        <f t="shared" si="2"/>
        <v>-75</v>
      </c>
      <c r="H72" s="16">
        <f t="shared" si="3"/>
        <v>-55050</v>
      </c>
    </row>
    <row r="73" spans="1:8" ht="14.25">
      <c r="A73" s="28" t="s">
        <v>111</v>
      </c>
      <c r="B73" s="16">
        <v>149.44</v>
      </c>
      <c r="C73" s="17">
        <v>42597</v>
      </c>
      <c r="D73" s="17">
        <v>42548</v>
      </c>
      <c r="E73" s="17"/>
      <c r="F73" s="17"/>
      <c r="G73" s="1">
        <f t="shared" si="2"/>
        <v>-49</v>
      </c>
      <c r="H73" s="16">
        <f t="shared" si="3"/>
        <v>-7322.5599999999995</v>
      </c>
    </row>
    <row r="74" spans="1:8" ht="14.25">
      <c r="A74" s="28" t="s">
        <v>112</v>
      </c>
      <c r="B74" s="16">
        <v>29.74</v>
      </c>
      <c r="C74" s="17">
        <v>42598</v>
      </c>
      <c r="D74" s="17">
        <v>42548</v>
      </c>
      <c r="E74" s="17"/>
      <c r="F74" s="17"/>
      <c r="G74" s="1">
        <f t="shared" si="2"/>
        <v>-50</v>
      </c>
      <c r="H74" s="16">
        <f t="shared" si="3"/>
        <v>-1487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6">
      <selection activeCell="E36" sqref="E36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30231.589999999997</v>
      </c>
      <c r="C1">
        <f>COUNTA(A4:A203)</f>
        <v>28</v>
      </c>
      <c r="G1" s="20">
        <f>IF(B1&lt;&gt;0,H1/B1,0)</f>
        <v>6.843515011946117</v>
      </c>
      <c r="H1" s="19">
        <f>SUM(H4:H195)</f>
        <v>206890.34000000008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113</v>
      </c>
      <c r="B4" s="16">
        <v>6048</v>
      </c>
      <c r="C4" s="17">
        <v>42565</v>
      </c>
      <c r="D4" s="17">
        <v>42555</v>
      </c>
      <c r="E4" s="17"/>
      <c r="F4" s="17"/>
      <c r="G4" s="1">
        <f>D4-C4-(F4-E4)</f>
        <v>-10</v>
      </c>
      <c r="H4" s="16">
        <f>B4*G4</f>
        <v>-60480</v>
      </c>
    </row>
    <row r="5" spans="1:8" ht="14.25">
      <c r="A5" s="28" t="s">
        <v>114</v>
      </c>
      <c r="B5" s="16">
        <v>980</v>
      </c>
      <c r="C5" s="17">
        <v>42565</v>
      </c>
      <c r="D5" s="17">
        <v>42555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-9800</v>
      </c>
    </row>
    <row r="6" spans="1:8" ht="14.25">
      <c r="A6" s="28" t="s">
        <v>115</v>
      </c>
      <c r="B6" s="16">
        <v>87.35</v>
      </c>
      <c r="C6" s="17">
        <v>42582</v>
      </c>
      <c r="D6" s="17">
        <v>42555</v>
      </c>
      <c r="E6" s="17"/>
      <c r="F6" s="17"/>
      <c r="G6" s="1">
        <f t="shared" si="0"/>
        <v>-27</v>
      </c>
      <c r="H6" s="16">
        <f t="shared" si="1"/>
        <v>-2358.45</v>
      </c>
    </row>
    <row r="7" spans="1:8" ht="14.25">
      <c r="A7" s="28" t="s">
        <v>116</v>
      </c>
      <c r="B7" s="16">
        <v>125</v>
      </c>
      <c r="C7" s="17">
        <v>42582</v>
      </c>
      <c r="D7" s="17">
        <v>42555</v>
      </c>
      <c r="E7" s="17"/>
      <c r="F7" s="17"/>
      <c r="G7" s="1">
        <f t="shared" si="0"/>
        <v>-27</v>
      </c>
      <c r="H7" s="16">
        <f t="shared" si="1"/>
        <v>-3375</v>
      </c>
    </row>
    <row r="8" spans="1:8" ht="14.25">
      <c r="A8" s="28" t="s">
        <v>117</v>
      </c>
      <c r="B8" s="16">
        <v>107.25</v>
      </c>
      <c r="C8" s="17">
        <v>42582</v>
      </c>
      <c r="D8" s="17">
        <v>42555</v>
      </c>
      <c r="E8" s="17"/>
      <c r="F8" s="17"/>
      <c r="G8" s="1">
        <f t="shared" si="0"/>
        <v>-27</v>
      </c>
      <c r="H8" s="16">
        <f t="shared" si="1"/>
        <v>-2895.75</v>
      </c>
    </row>
    <row r="9" spans="1:8" ht="14.25">
      <c r="A9" s="28" t="s">
        <v>118</v>
      </c>
      <c r="B9" s="16">
        <v>118</v>
      </c>
      <c r="C9" s="17">
        <v>42580</v>
      </c>
      <c r="D9" s="17">
        <v>42555</v>
      </c>
      <c r="E9" s="17"/>
      <c r="F9" s="17"/>
      <c r="G9" s="1">
        <f t="shared" si="0"/>
        <v>-25</v>
      </c>
      <c r="H9" s="16">
        <f t="shared" si="1"/>
        <v>-2950</v>
      </c>
    </row>
    <row r="10" spans="1:8" ht="14.25">
      <c r="A10" s="28" t="s">
        <v>119</v>
      </c>
      <c r="B10" s="16">
        <v>58</v>
      </c>
      <c r="C10" s="17">
        <v>42566</v>
      </c>
      <c r="D10" s="17">
        <v>42556</v>
      </c>
      <c r="E10" s="17"/>
      <c r="F10" s="17"/>
      <c r="G10" s="1">
        <f t="shared" si="0"/>
        <v>-10</v>
      </c>
      <c r="H10" s="16">
        <f t="shared" si="1"/>
        <v>-580</v>
      </c>
    </row>
    <row r="11" spans="1:8" ht="14.25">
      <c r="A11" s="28" t="s">
        <v>120</v>
      </c>
      <c r="B11" s="16">
        <v>1338.18</v>
      </c>
      <c r="C11" s="17">
        <v>42551</v>
      </c>
      <c r="D11" s="17">
        <v>42556</v>
      </c>
      <c r="E11" s="17"/>
      <c r="F11" s="17"/>
      <c r="G11" s="1">
        <f t="shared" si="0"/>
        <v>5</v>
      </c>
      <c r="H11" s="16">
        <f t="shared" si="1"/>
        <v>6690.900000000001</v>
      </c>
    </row>
    <row r="12" spans="1:8" ht="14.25">
      <c r="A12" s="28" t="s">
        <v>121</v>
      </c>
      <c r="B12" s="16">
        <v>8037.37</v>
      </c>
      <c r="C12" s="17">
        <v>42581</v>
      </c>
      <c r="D12" s="17">
        <v>42558</v>
      </c>
      <c r="E12" s="17"/>
      <c r="F12" s="17"/>
      <c r="G12" s="1">
        <f t="shared" si="0"/>
        <v>-23</v>
      </c>
      <c r="H12" s="16">
        <f t="shared" si="1"/>
        <v>-184859.51</v>
      </c>
    </row>
    <row r="13" spans="1:8" ht="14.25">
      <c r="A13" s="28" t="s">
        <v>122</v>
      </c>
      <c r="B13" s="16">
        <v>66</v>
      </c>
      <c r="C13" s="17">
        <v>42581</v>
      </c>
      <c r="D13" s="17">
        <v>42558</v>
      </c>
      <c r="E13" s="17"/>
      <c r="F13" s="17"/>
      <c r="G13" s="1">
        <f t="shared" si="0"/>
        <v>-23</v>
      </c>
      <c r="H13" s="16">
        <f t="shared" si="1"/>
        <v>-1518</v>
      </c>
    </row>
    <row r="14" spans="1:8" ht="14.25">
      <c r="A14" s="28" t="s">
        <v>123</v>
      </c>
      <c r="B14" s="16">
        <v>91.87</v>
      </c>
      <c r="C14" s="17">
        <v>42581</v>
      </c>
      <c r="D14" s="17">
        <v>42559</v>
      </c>
      <c r="E14" s="17"/>
      <c r="F14" s="17"/>
      <c r="G14" s="1">
        <f t="shared" si="0"/>
        <v>-22</v>
      </c>
      <c r="H14" s="16">
        <f t="shared" si="1"/>
        <v>-2021.14</v>
      </c>
    </row>
    <row r="15" spans="1:8" ht="14.25">
      <c r="A15" s="28" t="s">
        <v>124</v>
      </c>
      <c r="B15" s="16">
        <v>696.35</v>
      </c>
      <c r="C15" s="17">
        <v>42594</v>
      </c>
      <c r="D15" s="17">
        <v>42569</v>
      </c>
      <c r="E15" s="17"/>
      <c r="F15" s="17"/>
      <c r="G15" s="1">
        <f t="shared" si="0"/>
        <v>-25</v>
      </c>
      <c r="H15" s="16">
        <f t="shared" si="1"/>
        <v>-17408.75</v>
      </c>
    </row>
    <row r="16" spans="1:8" ht="14.25">
      <c r="A16" s="28" t="s">
        <v>125</v>
      </c>
      <c r="B16" s="16">
        <v>1956.42</v>
      </c>
      <c r="C16" s="17">
        <v>42594</v>
      </c>
      <c r="D16" s="17">
        <v>42569</v>
      </c>
      <c r="E16" s="17"/>
      <c r="F16" s="17"/>
      <c r="G16" s="1">
        <f t="shared" si="0"/>
        <v>-25</v>
      </c>
      <c r="H16" s="16">
        <f t="shared" si="1"/>
        <v>-48910.5</v>
      </c>
    </row>
    <row r="17" spans="1:8" ht="14.25">
      <c r="A17" s="28" t="s">
        <v>126</v>
      </c>
      <c r="B17" s="16">
        <v>1649</v>
      </c>
      <c r="C17" s="17">
        <v>42623</v>
      </c>
      <c r="D17" s="17">
        <v>42569</v>
      </c>
      <c r="E17" s="17"/>
      <c r="F17" s="17"/>
      <c r="G17" s="1">
        <f t="shared" si="0"/>
        <v>-54</v>
      </c>
      <c r="H17" s="16">
        <f t="shared" si="1"/>
        <v>-89046</v>
      </c>
    </row>
    <row r="18" spans="1:8" ht="14.25">
      <c r="A18" s="28" t="s">
        <v>127</v>
      </c>
      <c r="B18" s="16">
        <v>63.94</v>
      </c>
      <c r="C18" s="17">
        <v>42608</v>
      </c>
      <c r="D18" s="17">
        <v>42605</v>
      </c>
      <c r="E18" s="17"/>
      <c r="F18" s="17"/>
      <c r="G18" s="1">
        <f t="shared" si="0"/>
        <v>-3</v>
      </c>
      <c r="H18" s="16">
        <f t="shared" si="1"/>
        <v>-191.82</v>
      </c>
    </row>
    <row r="19" spans="1:8" ht="14.25">
      <c r="A19" s="28" t="s">
        <v>128</v>
      </c>
      <c r="B19" s="16">
        <v>76.92</v>
      </c>
      <c r="C19" s="17">
        <v>42613</v>
      </c>
      <c r="D19" s="17">
        <v>42605</v>
      </c>
      <c r="E19" s="17"/>
      <c r="F19" s="17"/>
      <c r="G19" s="1">
        <f t="shared" si="0"/>
        <v>-8</v>
      </c>
      <c r="H19" s="16">
        <f t="shared" si="1"/>
        <v>-615.36</v>
      </c>
    </row>
    <row r="20" spans="1:8" ht="14.25">
      <c r="A20" s="28" t="s">
        <v>129</v>
      </c>
      <c r="B20" s="16">
        <v>65.8</v>
      </c>
      <c r="C20" s="17">
        <v>42617</v>
      </c>
      <c r="D20" s="17">
        <v>42605</v>
      </c>
      <c r="E20" s="17"/>
      <c r="F20" s="17"/>
      <c r="G20" s="1">
        <f t="shared" si="0"/>
        <v>-12</v>
      </c>
      <c r="H20" s="16">
        <f t="shared" si="1"/>
        <v>-789.5999999999999</v>
      </c>
    </row>
    <row r="21" spans="1:8" ht="14.25">
      <c r="A21" s="28" t="s">
        <v>130</v>
      </c>
      <c r="B21" s="16">
        <v>180</v>
      </c>
      <c r="C21" s="17">
        <v>42609</v>
      </c>
      <c r="D21" s="17">
        <v>42605</v>
      </c>
      <c r="E21" s="17"/>
      <c r="F21" s="17"/>
      <c r="G21" s="1">
        <f t="shared" si="0"/>
        <v>-4</v>
      </c>
      <c r="H21" s="16">
        <f t="shared" si="1"/>
        <v>-720</v>
      </c>
    </row>
    <row r="22" spans="1:8" ht="14.25">
      <c r="A22" s="28" t="s">
        <v>131</v>
      </c>
      <c r="B22" s="16">
        <v>6995.35</v>
      </c>
      <c r="C22" s="17">
        <v>42509</v>
      </c>
      <c r="D22" s="17">
        <v>42605</v>
      </c>
      <c r="E22" s="17"/>
      <c r="F22" s="17"/>
      <c r="G22" s="1">
        <f t="shared" si="0"/>
        <v>96</v>
      </c>
      <c r="H22" s="16">
        <f t="shared" si="1"/>
        <v>671553.6000000001</v>
      </c>
    </row>
    <row r="23" spans="1:8" ht="14.25">
      <c r="A23" s="28" t="s">
        <v>132</v>
      </c>
      <c r="B23" s="16">
        <v>82.5</v>
      </c>
      <c r="C23" s="17">
        <v>42643</v>
      </c>
      <c r="D23" s="17">
        <v>42632</v>
      </c>
      <c r="E23" s="17"/>
      <c r="F23" s="17"/>
      <c r="G23" s="1">
        <f t="shared" si="0"/>
        <v>-11</v>
      </c>
      <c r="H23" s="16">
        <f t="shared" si="1"/>
        <v>-907.5</v>
      </c>
    </row>
    <row r="24" spans="1:8" ht="14.25">
      <c r="A24" s="28" t="s">
        <v>133</v>
      </c>
      <c r="B24" s="16">
        <v>57.34</v>
      </c>
      <c r="C24" s="17">
        <v>42649</v>
      </c>
      <c r="D24" s="17">
        <v>42632</v>
      </c>
      <c r="E24" s="17"/>
      <c r="F24" s="17"/>
      <c r="G24" s="1">
        <f t="shared" si="0"/>
        <v>-17</v>
      </c>
      <c r="H24" s="16">
        <f t="shared" si="1"/>
        <v>-974.7800000000001</v>
      </c>
    </row>
    <row r="25" spans="1:8" ht="14.25">
      <c r="A25" s="28" t="s">
        <v>134</v>
      </c>
      <c r="B25" s="16">
        <v>132.49</v>
      </c>
      <c r="C25" s="17">
        <v>42649</v>
      </c>
      <c r="D25" s="17">
        <v>42632</v>
      </c>
      <c r="E25" s="17"/>
      <c r="F25" s="17"/>
      <c r="G25" s="1">
        <f t="shared" si="0"/>
        <v>-17</v>
      </c>
      <c r="H25" s="16">
        <f t="shared" si="1"/>
        <v>-2252.33</v>
      </c>
    </row>
    <row r="26" spans="1:8" ht="14.25">
      <c r="A26" s="28" t="s">
        <v>135</v>
      </c>
      <c r="B26" s="16">
        <v>117.67</v>
      </c>
      <c r="C26" s="17">
        <v>42649</v>
      </c>
      <c r="D26" s="17">
        <v>42632</v>
      </c>
      <c r="E26" s="17"/>
      <c r="F26" s="17"/>
      <c r="G26" s="1">
        <f t="shared" si="0"/>
        <v>-17</v>
      </c>
      <c r="H26" s="16">
        <f t="shared" si="1"/>
        <v>-2000.39</v>
      </c>
    </row>
    <row r="27" spans="1:8" ht="14.25">
      <c r="A27" s="28" t="s">
        <v>136</v>
      </c>
      <c r="B27" s="16">
        <v>155.08</v>
      </c>
      <c r="C27" s="17">
        <v>42620</v>
      </c>
      <c r="D27" s="17">
        <v>42632</v>
      </c>
      <c r="E27" s="17"/>
      <c r="F27" s="17"/>
      <c r="G27" s="1">
        <f t="shared" si="0"/>
        <v>12</v>
      </c>
      <c r="H27" s="16">
        <f t="shared" si="1"/>
        <v>1860.96</v>
      </c>
    </row>
    <row r="28" spans="1:8" ht="14.25">
      <c r="A28" s="28" t="s">
        <v>137</v>
      </c>
      <c r="B28" s="16">
        <v>95</v>
      </c>
      <c r="C28" s="17">
        <v>42655</v>
      </c>
      <c r="D28" s="17">
        <v>42632</v>
      </c>
      <c r="E28" s="17"/>
      <c r="F28" s="17"/>
      <c r="G28" s="1">
        <f t="shared" si="0"/>
        <v>-23</v>
      </c>
      <c r="H28" s="16">
        <f t="shared" si="1"/>
        <v>-2185</v>
      </c>
    </row>
    <row r="29" spans="1:8" ht="14.25">
      <c r="A29" s="28" t="s">
        <v>138</v>
      </c>
      <c r="B29" s="16">
        <v>60</v>
      </c>
      <c r="C29" s="17">
        <v>42655</v>
      </c>
      <c r="D29" s="17">
        <v>42632</v>
      </c>
      <c r="E29" s="17"/>
      <c r="F29" s="17"/>
      <c r="G29" s="1">
        <f t="shared" si="0"/>
        <v>-23</v>
      </c>
      <c r="H29" s="16">
        <f t="shared" si="1"/>
        <v>-1380</v>
      </c>
    </row>
    <row r="30" spans="1:8" ht="14.25">
      <c r="A30" s="28" t="s">
        <v>139</v>
      </c>
      <c r="B30" s="16">
        <v>34</v>
      </c>
      <c r="C30" s="17">
        <v>42682</v>
      </c>
      <c r="D30" s="17">
        <v>42632</v>
      </c>
      <c r="E30" s="17"/>
      <c r="F30" s="17"/>
      <c r="G30" s="1">
        <f t="shared" si="0"/>
        <v>-50</v>
      </c>
      <c r="H30" s="16">
        <f t="shared" si="1"/>
        <v>-1700</v>
      </c>
    </row>
    <row r="31" spans="1:8" ht="14.25">
      <c r="A31" s="28" t="s">
        <v>140</v>
      </c>
      <c r="B31" s="16">
        <v>756.71</v>
      </c>
      <c r="C31" s="17">
        <v>42683</v>
      </c>
      <c r="D31" s="17">
        <v>42639</v>
      </c>
      <c r="E31" s="17"/>
      <c r="F31" s="17"/>
      <c r="G31" s="1">
        <f t="shared" si="0"/>
        <v>-44</v>
      </c>
      <c r="H31" s="16">
        <f t="shared" si="1"/>
        <v>-33295.240000000005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2016-10-05T10:34:18Z</dcterms:modified>
  <cp:category/>
  <cp:version/>
  <cp:contentType/>
  <cp:contentStatus/>
</cp:coreProperties>
</file>