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<sst xmlns="http://schemas.openxmlformats.org/spreadsheetml/2006/main" count="294" uniqueCount="170">
  <si>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</si>
  <si>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</si>
  <si>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</si>
  <si>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</si>
  <si>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</si>
  <si>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</si>
  <si>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</si>
  <si>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</si>
  <si>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</si>
  <si>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</si>
  <si>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</si>
  <si>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</si>
  <si>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</si>
  <si>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</si>
  <si>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</si>
  <si>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</si>
  <si>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</si>
  <si>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</si>
  <si>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</si>
  <si>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</si>
  <si>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ISTITUTO COMPRENSIVO DI VIALE LIBERTA'</t>
  </si>
  <si>
    <t>27029 VIGEVANO (PV) VIALE LIBERTA' 32 C.F. 94034000185 C.M. PVIC83100R</t>
  </si>
  <si>
    <t>2018028-P del 31/12/2018</t>
  </si>
  <si>
    <t>V3-29141 del 13/12/2018</t>
  </si>
  <si>
    <t>415/PA del 12/12/2018</t>
  </si>
  <si>
    <t>8718431841 del 20/12/2018</t>
  </si>
  <si>
    <t>8718431838 del 20/12/2018</t>
  </si>
  <si>
    <t>8718431839 del 20/12/2018</t>
  </si>
  <si>
    <t>8718431840 del 20/12/2018</t>
  </si>
  <si>
    <t>7818017541 del 31/12/2018</t>
  </si>
  <si>
    <t>000127-0C1 PA del 11/12/2018</t>
  </si>
  <si>
    <t>V2FV0000004 del 31/01/2019</t>
  </si>
  <si>
    <t>V2FV0000003 del 31/01/2019</t>
  </si>
  <si>
    <t>V2FV0000002 del 31/01/2019</t>
  </si>
  <si>
    <t>V2FV0000005 del 31/01/2019</t>
  </si>
  <si>
    <t>V2FV0000091 del 31/12/2018</t>
  </si>
  <si>
    <t>7819000593 del 31/01/2019</t>
  </si>
  <si>
    <t>8719031067 del 04/02/2019</t>
  </si>
  <si>
    <t>190246/E del 08/02/2019</t>
  </si>
  <si>
    <t>1/1 del 17/01/2019</t>
  </si>
  <si>
    <t>20194E03633 del 04/02/2019</t>
  </si>
  <si>
    <t>20194E03733 del 04/02/2019</t>
  </si>
  <si>
    <t>48 del 11/01/2019</t>
  </si>
  <si>
    <t>79 del 16/01/2019</t>
  </si>
  <si>
    <t>7819002128 del 28/02/2019</t>
  </si>
  <si>
    <t>191067 del 31/01/2019</t>
  </si>
  <si>
    <t>2019.FD50.FTPA del 08/02/2019</t>
  </si>
  <si>
    <t>2019.FD36.FTPA del 31/01/2019</t>
  </si>
  <si>
    <t>32 del 11/02/2019</t>
  </si>
  <si>
    <t>V3-1368 del 22/01/2019</t>
  </si>
  <si>
    <t>V3-943 del 16/01/2019</t>
  </si>
  <si>
    <t>40337 del 27/01/2019</t>
  </si>
  <si>
    <t>10785 del 16/11/2018</t>
  </si>
  <si>
    <t>8719064270 del 28/02/2019</t>
  </si>
  <si>
    <t>190100489 del 11/02/2019</t>
  </si>
  <si>
    <t>0000078\PA del 18/02/2019</t>
  </si>
  <si>
    <t>82/1 del 18/03/2019</t>
  </si>
  <si>
    <t>V2FV0000013 del 28/02/2019</t>
  </si>
  <si>
    <t>PA176 del 27/02/2019</t>
  </si>
  <si>
    <t>0000008 del 28/02/2019</t>
  </si>
  <si>
    <t>28 del 28/02/2019</t>
  </si>
  <si>
    <t>20/2/2019 del 24/02/2019</t>
  </si>
  <si>
    <t>61/7E del 15/03/2019</t>
  </si>
  <si>
    <t>8719095297 del 29/03/2019</t>
  </si>
  <si>
    <t>7819004333 del 31/03/2019</t>
  </si>
  <si>
    <t>7819004016 del 29/03/2019</t>
  </si>
  <si>
    <t>FEPAM24/2019 del 03/04/2019</t>
  </si>
  <si>
    <t>2019    13/P del 27/03/2019</t>
  </si>
  <si>
    <t>101/001 del 03/04/2019</t>
  </si>
  <si>
    <t>95/PA del 16/03/2019</t>
  </si>
  <si>
    <t>125/PA del 30/03/2019</t>
  </si>
  <si>
    <t>96/PA del 16/03/2019</t>
  </si>
  <si>
    <t>26/PA del 26/03/2019</t>
  </si>
  <si>
    <t>34/PA del 27/03/2019</t>
  </si>
  <si>
    <t>52/PA del 16/04/2019</t>
  </si>
  <si>
    <t>2019.FD210.FTPA del 12/04/2019</t>
  </si>
  <si>
    <t>7819005652 del 30/04/2019</t>
  </si>
  <si>
    <t>8719125251 del 19/04/2019</t>
  </si>
  <si>
    <t>00976/19 del 08/05/2019</t>
  </si>
  <si>
    <t>V3-8292 del 11/04/2019</t>
  </si>
  <si>
    <t>V3-8475 del 15/04/2019</t>
  </si>
  <si>
    <t>V2FV0000027 del 31/03/2019</t>
  </si>
  <si>
    <t>329/PI/2 del 10/04/2019</t>
  </si>
  <si>
    <t>201 del 17/05/2019</t>
  </si>
  <si>
    <t>V3-9240 del 03/05/2019</t>
  </si>
  <si>
    <t>4423/P del 15/05/2019</t>
  </si>
  <si>
    <t>V2FV0000037 del 30/04/2019</t>
  </si>
  <si>
    <t>V2FV0000036 del 30/04/2019</t>
  </si>
  <si>
    <t>3895/P del 30/04/2019</t>
  </si>
  <si>
    <t>4386/P del 15/05/2019</t>
  </si>
  <si>
    <t>1 - 000786 del 30/04/2019</t>
  </si>
  <si>
    <t>FEL19-00145 del 15/05/2019</t>
  </si>
  <si>
    <t>232/PA del 17/05/2019</t>
  </si>
  <si>
    <t>309/FVEL del 30/04/2019</t>
  </si>
  <si>
    <t>2019_22_215 del 30/04/2019</t>
  </si>
  <si>
    <t>01/PA/2019 del 28/05/2019</t>
  </si>
  <si>
    <t>259/PA del 28/05/2019</t>
  </si>
  <si>
    <t>262/PA del 29/05/2019</t>
  </si>
  <si>
    <t>8719173838 del 30/05/2019</t>
  </si>
  <si>
    <t>5 del 17/05/2019</t>
  </si>
  <si>
    <t>354/FVEL del 14/05/2019</t>
  </si>
  <si>
    <t>83/2019/PA-B del 03/05/2019</t>
  </si>
  <si>
    <t>84/2019/PA-B del 03/05/2019</t>
  </si>
  <si>
    <t>85/2019/PA-B del 03/05/2019</t>
  </si>
  <si>
    <t>197/2/2019 del 30/05/2019</t>
  </si>
  <si>
    <t>7819007217 del 31/05/2019</t>
  </si>
  <si>
    <t>76/PA del 05/06/2019</t>
  </si>
  <si>
    <t>75/PA del 05/06/2019</t>
  </si>
  <si>
    <t>02/PA/2019 del 04/06/2019</t>
  </si>
  <si>
    <t>234 del 31/05/2019</t>
  </si>
  <si>
    <t>20194E16189 del 27/05/2019</t>
  </si>
  <si>
    <t>20194E16463 del 29/05/2019</t>
  </si>
  <si>
    <t>2019_22_327 del 31/05/2019</t>
  </si>
  <si>
    <t>2019_22_330 del 31/05/2019</t>
  </si>
  <si>
    <t>14 del 27/05/2019</t>
  </si>
  <si>
    <t>2019_22_320 del 31/05/2019</t>
  </si>
  <si>
    <t>282/PA del 07/06/2019</t>
  </si>
  <si>
    <t>283/PA del 07/06/2019</t>
  </si>
  <si>
    <t>2019_22_309 del 31/05/2019</t>
  </si>
  <si>
    <t>2019_22_389 del 31/05/2019</t>
  </si>
  <si>
    <t>201E del 03/06/2019</t>
  </si>
  <si>
    <t>448CFP del 31/05/2019</t>
  </si>
  <si>
    <t>486CFP del 31/05/2019</t>
  </si>
  <si>
    <t>19500004 del 31/05/2019</t>
  </si>
  <si>
    <t>15 del 17/04/2019</t>
  </si>
  <si>
    <t>308/FVEL del 30/04/2019</t>
  </si>
  <si>
    <t>460/FVEL del 31/05/2019</t>
  </si>
  <si>
    <t>461/FVEL del 31/05/2019</t>
  </si>
  <si>
    <t>459/FVEL del 31/05/2019</t>
  </si>
  <si>
    <t>458/FVEL del 31/05/2019</t>
  </si>
  <si>
    <t>7819009038 del 28/06/2019</t>
  </si>
  <si>
    <t>2/PA del 21/06/2019</t>
  </si>
  <si>
    <t>FATTPA 9_19 del 18/07/2019</t>
  </si>
  <si>
    <t>FATTPA 10_19 del 18/07/2019</t>
  </si>
  <si>
    <t>FATTPA 11_19 del 18/07/2019</t>
  </si>
  <si>
    <t>FATTPA 12_19 del 19/07/2019</t>
  </si>
  <si>
    <t>FATTPA 13_19 del 19/07/2019</t>
  </si>
  <si>
    <t>FATTPA 14_19 del 19/07/2019</t>
  </si>
  <si>
    <t>6820190719000662 del 05/07/2019</t>
  </si>
  <si>
    <t>FATTPA 5_19 del 08/07/2019</t>
  </si>
  <si>
    <t>19PAS0008968 del 30/06/2019</t>
  </si>
  <si>
    <t>0/1695 del 17/07/2019</t>
  </si>
  <si>
    <t>282 del 16/07/2019</t>
  </si>
  <si>
    <t>3/01 del 30/06/2019</t>
  </si>
  <si>
    <t>4/01 del 30/06/2019</t>
  </si>
  <si>
    <t>8719206745 del 26/06/2019</t>
  </si>
  <si>
    <t>1/01 del 24/07/2019</t>
  </si>
  <si>
    <t>V3-15247 del 11/07/2019</t>
  </si>
  <si>
    <t>V3-15248 del 11/07/2019</t>
  </si>
  <si>
    <t>V3-15249 del 11/07/2019</t>
  </si>
  <si>
    <t>V3-15250 del 11/07/2019</t>
  </si>
  <si>
    <t>V3-15251 del 11/07/2019</t>
  </si>
  <si>
    <t>V3-14974 del 04/07/2019</t>
  </si>
  <si>
    <t>1 - 001478 del 31/07/2019</t>
  </si>
  <si>
    <t>V3-14975 del 04/07/2019</t>
  </si>
  <si>
    <t>443/2019 del 29/07/2019</t>
  </si>
  <si>
    <t>48PA del 24/07/2019</t>
  </si>
  <si>
    <t>96/PA del 26/07/2019</t>
  </si>
  <si>
    <t>1545 del 12/08/2019</t>
  </si>
  <si>
    <t>8719241546 del 26/07/2019</t>
  </si>
  <si>
    <t>5/PA del 05/08/2019</t>
  </si>
  <si>
    <t>4/PA del 05/08/2019</t>
  </si>
  <si>
    <t>20194E22113 del 22/08/2019</t>
  </si>
  <si>
    <t>22/2019 del 09/07/2019</t>
  </si>
  <si>
    <t>FATTPA 17_19 del 01/08/2019</t>
  </si>
  <si>
    <t>7819010854 del 29/08/2019</t>
  </si>
  <si>
    <t>8719269994 del 29/08/2019</t>
  </si>
  <si>
    <t>V3-14976 del 04/07/2019</t>
  </si>
  <si>
    <t>V3-14977 del 04/07/2019</t>
  </si>
  <si>
    <t>V3-14978 del 04/07/2019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</si>
</sst>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2019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3" t="s">
        <v>0</v>
      </c>
      <c r="B9" s="44"/>
      <c r="C9" s="43" t="s">
        <v>6</v>
      </c>
      <c r="D9" s="44"/>
      <c r="E9" s="31" t="s">
        <v>13</v>
      </c>
      <c r="F9" s="32"/>
    </row>
    <row r="10" spans="1:6" ht="29.25" customHeight="1" thickBot="1">
      <c r="A10" s="47">
        <f>SUM(B16:B19)</f>
        <v>248</v>
      </c>
      <c r="B10" s="38"/>
      <c r="C10" s="37">
        <f>SUM(C16:D19)</f>
        <v>222172.32</v>
      </c>
      <c r="D10" s="38"/>
      <c r="E10" s="48">
        <f>('Trimestre 1'!H1+'Trimestre 2'!H1+'Trimestre 3'!H1+'Trimestre 4'!H1)/C10</f>
        <v>-9.369376167112089</v>
      </c>
      <c r="F10" s="4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0" t="s">
        <v>2</v>
      </c>
      <c r="B13" s="51"/>
      <c r="C13" s="51"/>
      <c r="D13" s="51"/>
      <c r="E13" s="51"/>
      <c r="F13" s="52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64</v>
      </c>
      <c r="C16" s="29">
        <f>'Trimestre 1'!B1</f>
        <v>58167.04</v>
      </c>
      <c r="D16" s="39"/>
      <c r="E16" s="29">
        <f>'Trimestre 1'!G1</f>
        <v>-6.121581913055918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108</v>
      </c>
      <c r="C17" s="29">
        <f>'Trimestre 2'!B1</f>
        <v>125702.4</v>
      </c>
      <c r="D17" s="39"/>
      <c r="E17" s="29">
        <f>'Trimestre 2'!G1</f>
        <v>-12.905252882999852</v>
      </c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76</v>
      </c>
      <c r="C18" s="29">
        <f>'Trimestre 3'!B1</f>
        <v>38302.88</v>
      </c>
      <c r="D18" s="39"/>
      <c r="E18" s="29">
        <f>'Trimestre 3'!G1</f>
        <v>-2.697459825475265</v>
      </c>
      <c r="F18" s="30"/>
    </row>
    <row r="19" spans="1:6" ht="21.75" customHeight="1" thickBot="1">
      <c r="A19" s="24" t="s">
        <v>18</v>
      </c>
      <c r="B19" s="25">
        <f>'Trimestre 4'!C1</f>
        <v>0</v>
      </c>
      <c r="C19" s="34">
        <f>'Trimestre 4'!B1</f>
        <v>0</v>
      </c>
      <c r="D19" s="36"/>
      <c r="E19" s="34">
        <f>'Trimestre 4'!G1</f>
        <v>0</v>
      </c>
      <c r="F19" s="35"/>
    </row>
    <row r="20" spans="1:6" ht="46.5" customHeight="1">
      <c r="A20" s="11"/>
      <c r="B20" s="12"/>
      <c r="C20" s="33"/>
      <c r="D20" s="33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58167.04</v>
      </c>
      <c r="C1">
        <f>COUNTA(A4:A203)</f>
        <v>64</v>
      </c>
      <c r="G1" s="20">
        <f>IF(B1&lt;&gt;0,H1/B1,0)</f>
        <v>-6.121581913055918</v>
      </c>
      <c r="H1" s="19">
        <f>SUM(H4:H195)</f>
        <v>-356074.3000000001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80</v>
      </c>
      <c r="C4" s="17">
        <v>43496</v>
      </c>
      <c r="D4" s="17">
        <v>43481</v>
      </c>
      <c r="E4" s="17"/>
      <c r="F4" s="17"/>
      <c r="G4" s="1">
        <f>D4-C4-(F4-E4)</f>
        <v>-15</v>
      </c>
      <c r="H4" s="16">
        <f>B4*G4</f>
        <v>-1200</v>
      </c>
    </row>
    <row r="5" spans="1:8" ht="15">
      <c r="A5" s="28" t="s">
        <v>23</v>
      </c>
      <c r="B5" s="16">
        <v>61.21</v>
      </c>
      <c r="C5" s="17">
        <v>43511</v>
      </c>
      <c r="D5" s="17">
        <v>43481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-1836.3</v>
      </c>
    </row>
    <row r="6" spans="1:8" ht="15">
      <c r="A6" s="28" t="s">
        <v>24</v>
      </c>
      <c r="B6" s="16">
        <v>318.18</v>
      </c>
      <c r="C6" s="17">
        <v>43477</v>
      </c>
      <c r="D6" s="17">
        <v>43481</v>
      </c>
      <c r="E6" s="17"/>
      <c r="F6" s="17"/>
      <c r="G6" s="1">
        <f t="shared" si="0"/>
        <v>4</v>
      </c>
      <c r="H6" s="16">
        <f t="shared" si="1"/>
        <v>1272.72</v>
      </c>
    </row>
    <row r="7" spans="1:8" ht="15">
      <c r="A7" s="28" t="s">
        <v>25</v>
      </c>
      <c r="B7" s="16">
        <v>119.08</v>
      </c>
      <c r="C7" s="17">
        <v>43484</v>
      </c>
      <c r="D7" s="17">
        <v>43481</v>
      </c>
      <c r="E7" s="17"/>
      <c r="F7" s="17"/>
      <c r="G7" s="1">
        <f t="shared" si="0"/>
        <v>-3</v>
      </c>
      <c r="H7" s="16">
        <f t="shared" si="1"/>
        <v>-357.24</v>
      </c>
    </row>
    <row r="8" spans="1:8" ht="15">
      <c r="A8" s="28" t="s">
        <v>26</v>
      </c>
      <c r="B8" s="16">
        <v>147.45</v>
      </c>
      <c r="C8" s="17">
        <v>43484</v>
      </c>
      <c r="D8" s="17">
        <v>43481</v>
      </c>
      <c r="E8" s="17"/>
      <c r="F8" s="17"/>
      <c r="G8" s="1">
        <f t="shared" si="0"/>
        <v>-3</v>
      </c>
      <c r="H8" s="16">
        <f t="shared" si="1"/>
        <v>-442.34999999999997</v>
      </c>
    </row>
    <row r="9" spans="1:8" ht="15">
      <c r="A9" s="28" t="s">
        <v>27</v>
      </c>
      <c r="B9" s="16">
        <v>224.28</v>
      </c>
      <c r="C9" s="17">
        <v>43484</v>
      </c>
      <c r="D9" s="17">
        <v>43481</v>
      </c>
      <c r="E9" s="17"/>
      <c r="F9" s="17"/>
      <c r="G9" s="1">
        <f t="shared" si="0"/>
        <v>-3</v>
      </c>
      <c r="H9" s="16">
        <f t="shared" si="1"/>
        <v>-672.84</v>
      </c>
    </row>
    <row r="10" spans="1:8" ht="15">
      <c r="A10" s="28" t="s">
        <v>28</v>
      </c>
      <c r="B10" s="16">
        <v>253.41</v>
      </c>
      <c r="C10" s="17">
        <v>43484</v>
      </c>
      <c r="D10" s="17">
        <v>43481</v>
      </c>
      <c r="E10" s="17"/>
      <c r="F10" s="17"/>
      <c r="G10" s="1">
        <f t="shared" si="0"/>
        <v>-3</v>
      </c>
      <c r="H10" s="16">
        <f t="shared" si="1"/>
        <v>-760.23</v>
      </c>
    </row>
    <row r="11" spans="1:8" ht="15">
      <c r="A11" s="28" t="s">
        <v>29</v>
      </c>
      <c r="B11" s="16">
        <v>8037.37</v>
      </c>
      <c r="C11" s="17">
        <v>43495</v>
      </c>
      <c r="D11" s="17">
        <v>43481</v>
      </c>
      <c r="E11" s="17"/>
      <c r="F11" s="17"/>
      <c r="G11" s="1">
        <f t="shared" si="0"/>
        <v>-14</v>
      </c>
      <c r="H11" s="16">
        <f t="shared" si="1"/>
        <v>-112523.18</v>
      </c>
    </row>
    <row r="12" spans="1:8" ht="15">
      <c r="A12" s="28" t="s">
        <v>30</v>
      </c>
      <c r="B12" s="16">
        <v>93.03</v>
      </c>
      <c r="C12" s="17">
        <v>43524</v>
      </c>
      <c r="D12" s="17">
        <v>43489</v>
      </c>
      <c r="E12" s="17"/>
      <c r="F12" s="17"/>
      <c r="G12" s="1">
        <f t="shared" si="0"/>
        <v>-35</v>
      </c>
      <c r="H12" s="16">
        <f t="shared" si="1"/>
        <v>-3256.05</v>
      </c>
    </row>
    <row r="13" spans="1:8" ht="15">
      <c r="A13" s="28" t="s">
        <v>22</v>
      </c>
      <c r="B13" s="16">
        <v>17.6</v>
      </c>
      <c r="C13" s="17">
        <v>43496</v>
      </c>
      <c r="D13" s="17">
        <v>43490</v>
      </c>
      <c r="E13" s="17"/>
      <c r="F13" s="17"/>
      <c r="G13" s="1">
        <f t="shared" si="0"/>
        <v>-6</v>
      </c>
      <c r="H13" s="16">
        <f t="shared" si="1"/>
        <v>-105.60000000000001</v>
      </c>
    </row>
    <row r="14" spans="1:8" ht="15">
      <c r="A14" s="28" t="s">
        <v>23</v>
      </c>
      <c r="B14" s="16">
        <v>13.46</v>
      </c>
      <c r="C14" s="17">
        <v>43511</v>
      </c>
      <c r="D14" s="17">
        <v>43490</v>
      </c>
      <c r="E14" s="17"/>
      <c r="F14" s="17"/>
      <c r="G14" s="1">
        <f t="shared" si="0"/>
        <v>-21</v>
      </c>
      <c r="H14" s="16">
        <f t="shared" si="1"/>
        <v>-282.66</v>
      </c>
    </row>
    <row r="15" spans="1:8" ht="15">
      <c r="A15" s="28" t="s">
        <v>24</v>
      </c>
      <c r="B15" s="16">
        <v>31.82</v>
      </c>
      <c r="C15" s="17">
        <v>43477</v>
      </c>
      <c r="D15" s="17">
        <v>43490</v>
      </c>
      <c r="E15" s="17"/>
      <c r="F15" s="17"/>
      <c r="G15" s="1">
        <f t="shared" si="0"/>
        <v>13</v>
      </c>
      <c r="H15" s="16">
        <f t="shared" si="1"/>
        <v>413.66</v>
      </c>
    </row>
    <row r="16" spans="1:8" ht="15">
      <c r="A16" s="28" t="s">
        <v>29</v>
      </c>
      <c r="B16" s="16">
        <v>1768.22</v>
      </c>
      <c r="C16" s="17">
        <v>43495</v>
      </c>
      <c r="D16" s="17">
        <v>43490</v>
      </c>
      <c r="E16" s="17"/>
      <c r="F16" s="17"/>
      <c r="G16" s="1">
        <f t="shared" si="0"/>
        <v>-5</v>
      </c>
      <c r="H16" s="16">
        <f t="shared" si="1"/>
        <v>-8841.1</v>
      </c>
    </row>
    <row r="17" spans="1:8" ht="15">
      <c r="A17" s="28" t="s">
        <v>30</v>
      </c>
      <c r="B17" s="16">
        <v>20.47</v>
      </c>
      <c r="C17" s="17">
        <v>43524</v>
      </c>
      <c r="D17" s="17">
        <v>43490</v>
      </c>
      <c r="E17" s="17"/>
      <c r="F17" s="17"/>
      <c r="G17" s="1">
        <f t="shared" si="0"/>
        <v>-34</v>
      </c>
      <c r="H17" s="16">
        <f t="shared" si="1"/>
        <v>-695.98</v>
      </c>
    </row>
    <row r="18" spans="1:8" ht="15">
      <c r="A18" s="28" t="s">
        <v>31</v>
      </c>
      <c r="B18" s="16">
        <v>1160</v>
      </c>
      <c r="C18" s="17">
        <v>43524</v>
      </c>
      <c r="D18" s="17">
        <v>43514</v>
      </c>
      <c r="E18" s="17"/>
      <c r="F18" s="17"/>
      <c r="G18" s="1">
        <f t="shared" si="0"/>
        <v>-10</v>
      </c>
      <c r="H18" s="16">
        <f t="shared" si="1"/>
        <v>-11600</v>
      </c>
    </row>
    <row r="19" spans="1:8" ht="15">
      <c r="A19" s="28" t="s">
        <v>32</v>
      </c>
      <c r="B19" s="16">
        <v>94.5</v>
      </c>
      <c r="C19" s="17">
        <v>43524</v>
      </c>
      <c r="D19" s="17">
        <v>43514</v>
      </c>
      <c r="E19" s="17"/>
      <c r="F19" s="17"/>
      <c r="G19" s="1">
        <f t="shared" si="0"/>
        <v>-10</v>
      </c>
      <c r="H19" s="16">
        <f t="shared" si="1"/>
        <v>-945</v>
      </c>
    </row>
    <row r="20" spans="1:8" ht="15">
      <c r="A20" s="28" t="s">
        <v>33</v>
      </c>
      <c r="B20" s="16">
        <v>67.5</v>
      </c>
      <c r="C20" s="17">
        <v>43524</v>
      </c>
      <c r="D20" s="17">
        <v>43514</v>
      </c>
      <c r="E20" s="17"/>
      <c r="F20" s="17"/>
      <c r="G20" s="1">
        <f t="shared" si="0"/>
        <v>-10</v>
      </c>
      <c r="H20" s="16">
        <f t="shared" si="1"/>
        <v>-675</v>
      </c>
    </row>
    <row r="21" spans="1:8" ht="15">
      <c r="A21" s="28" t="s">
        <v>34</v>
      </c>
      <c r="B21" s="16">
        <v>95.8</v>
      </c>
      <c r="C21" s="17">
        <v>43524</v>
      </c>
      <c r="D21" s="17">
        <v>43514</v>
      </c>
      <c r="E21" s="17"/>
      <c r="F21" s="17"/>
      <c r="G21" s="1">
        <f t="shared" si="0"/>
        <v>-10</v>
      </c>
      <c r="H21" s="16">
        <f t="shared" si="1"/>
        <v>-958</v>
      </c>
    </row>
    <row r="22" spans="1:8" ht="15">
      <c r="A22" s="28" t="s">
        <v>35</v>
      </c>
      <c r="B22" s="16">
        <v>701.07</v>
      </c>
      <c r="C22" s="17">
        <v>43496</v>
      </c>
      <c r="D22" s="17">
        <v>43514</v>
      </c>
      <c r="E22" s="17"/>
      <c r="F22" s="17"/>
      <c r="G22" s="1">
        <f t="shared" si="0"/>
        <v>18</v>
      </c>
      <c r="H22" s="16">
        <f t="shared" si="1"/>
        <v>12619.26</v>
      </c>
    </row>
    <row r="23" spans="1:8" ht="15">
      <c r="A23" s="28" t="s">
        <v>36</v>
      </c>
      <c r="B23" s="16">
        <v>8037.37</v>
      </c>
      <c r="C23" s="17">
        <v>43526</v>
      </c>
      <c r="D23" s="17">
        <v>43514</v>
      </c>
      <c r="E23" s="17"/>
      <c r="F23" s="17"/>
      <c r="G23" s="1">
        <f t="shared" si="0"/>
        <v>-12</v>
      </c>
      <c r="H23" s="16">
        <f t="shared" si="1"/>
        <v>-96448.44</v>
      </c>
    </row>
    <row r="24" spans="1:8" ht="15">
      <c r="A24" s="28" t="s">
        <v>37</v>
      </c>
      <c r="B24" s="16">
        <v>30.07</v>
      </c>
      <c r="C24" s="17">
        <v>43530</v>
      </c>
      <c r="D24" s="17">
        <v>43514</v>
      </c>
      <c r="E24" s="17"/>
      <c r="F24" s="17"/>
      <c r="G24" s="1">
        <f t="shared" si="0"/>
        <v>-16</v>
      </c>
      <c r="H24" s="16">
        <f t="shared" si="1"/>
        <v>-481.12</v>
      </c>
    </row>
    <row r="25" spans="1:8" ht="15">
      <c r="A25" s="28" t="s">
        <v>38</v>
      </c>
      <c r="B25" s="16">
        <v>2385</v>
      </c>
      <c r="C25" s="17">
        <v>43532</v>
      </c>
      <c r="D25" s="17">
        <v>43516</v>
      </c>
      <c r="E25" s="17"/>
      <c r="F25" s="17"/>
      <c r="G25" s="1">
        <f t="shared" si="0"/>
        <v>-16</v>
      </c>
      <c r="H25" s="16">
        <f t="shared" si="1"/>
        <v>-38160</v>
      </c>
    </row>
    <row r="26" spans="1:8" ht="15">
      <c r="A26" s="28" t="s">
        <v>39</v>
      </c>
      <c r="B26" s="16">
        <v>210</v>
      </c>
      <c r="C26" s="17">
        <v>43512</v>
      </c>
      <c r="D26" s="17">
        <v>43516</v>
      </c>
      <c r="E26" s="17"/>
      <c r="F26" s="17"/>
      <c r="G26" s="1">
        <f t="shared" si="0"/>
        <v>4</v>
      </c>
      <c r="H26" s="16">
        <f t="shared" si="1"/>
        <v>840</v>
      </c>
    </row>
    <row r="27" spans="1:8" ht="15">
      <c r="A27" s="28" t="s">
        <v>40</v>
      </c>
      <c r="B27" s="16">
        <v>610.2</v>
      </c>
      <c r="C27" s="17">
        <v>43560</v>
      </c>
      <c r="D27" s="17">
        <v>43516</v>
      </c>
      <c r="E27" s="17"/>
      <c r="F27" s="17"/>
      <c r="G27" s="1">
        <f t="shared" si="0"/>
        <v>-44</v>
      </c>
      <c r="H27" s="16">
        <f t="shared" si="1"/>
        <v>-26848.800000000003</v>
      </c>
    </row>
    <row r="28" spans="1:8" ht="15">
      <c r="A28" s="28" t="s">
        <v>41</v>
      </c>
      <c r="B28" s="16">
        <v>112.5</v>
      </c>
      <c r="C28" s="17">
        <v>43560</v>
      </c>
      <c r="D28" s="17">
        <v>43521</v>
      </c>
      <c r="E28" s="17"/>
      <c r="F28" s="17"/>
      <c r="G28" s="1">
        <f t="shared" si="0"/>
        <v>-39</v>
      </c>
      <c r="H28" s="16">
        <f t="shared" si="1"/>
        <v>-4387.5</v>
      </c>
    </row>
    <row r="29" spans="1:8" ht="15">
      <c r="A29" s="28" t="s">
        <v>42</v>
      </c>
      <c r="B29" s="16">
        <v>960</v>
      </c>
      <c r="C29" s="17">
        <v>43507</v>
      </c>
      <c r="D29" s="17">
        <v>43522</v>
      </c>
      <c r="E29" s="17"/>
      <c r="F29" s="17"/>
      <c r="G29" s="1">
        <f t="shared" si="0"/>
        <v>15</v>
      </c>
      <c r="H29" s="16">
        <f t="shared" si="1"/>
        <v>14400</v>
      </c>
    </row>
    <row r="30" spans="1:8" ht="15">
      <c r="A30" s="28" t="s">
        <v>43</v>
      </c>
      <c r="B30" s="16">
        <v>-39</v>
      </c>
      <c r="C30" s="17">
        <v>43512</v>
      </c>
      <c r="D30" s="17">
        <v>43522</v>
      </c>
      <c r="E30" s="17"/>
      <c r="F30" s="17"/>
      <c r="G30" s="1">
        <f t="shared" si="0"/>
        <v>10</v>
      </c>
      <c r="H30" s="16">
        <f t="shared" si="1"/>
        <v>-390</v>
      </c>
    </row>
    <row r="31" spans="1:8" ht="15">
      <c r="A31" s="28" t="s">
        <v>36</v>
      </c>
      <c r="B31" s="16">
        <v>1768.22</v>
      </c>
      <c r="C31" s="17">
        <v>43526</v>
      </c>
      <c r="D31" s="17">
        <v>43530</v>
      </c>
      <c r="E31" s="17"/>
      <c r="F31" s="17"/>
      <c r="G31" s="1">
        <f t="shared" si="0"/>
        <v>4</v>
      </c>
      <c r="H31" s="16">
        <f t="shared" si="1"/>
        <v>7072.88</v>
      </c>
    </row>
    <row r="32" spans="1:8" ht="15">
      <c r="A32" s="28" t="s">
        <v>31</v>
      </c>
      <c r="B32" s="16">
        <v>255.2</v>
      </c>
      <c r="C32" s="17">
        <v>43524</v>
      </c>
      <c r="D32" s="17">
        <v>43530</v>
      </c>
      <c r="E32" s="17"/>
      <c r="F32" s="17"/>
      <c r="G32" s="1">
        <f t="shared" si="0"/>
        <v>6</v>
      </c>
      <c r="H32" s="16">
        <f t="shared" si="1"/>
        <v>1531.1999999999998</v>
      </c>
    </row>
    <row r="33" spans="1:8" ht="15">
      <c r="A33" s="28" t="s">
        <v>32</v>
      </c>
      <c r="B33" s="16">
        <v>20.79</v>
      </c>
      <c r="C33" s="17">
        <v>43524</v>
      </c>
      <c r="D33" s="17">
        <v>43530</v>
      </c>
      <c r="E33" s="17"/>
      <c r="F33" s="17"/>
      <c r="G33" s="1">
        <f t="shared" si="0"/>
        <v>6</v>
      </c>
      <c r="H33" s="16">
        <f t="shared" si="1"/>
        <v>124.74</v>
      </c>
    </row>
    <row r="34" spans="1:8" ht="15">
      <c r="A34" s="28" t="s">
        <v>33</v>
      </c>
      <c r="B34" s="16">
        <v>14.85</v>
      </c>
      <c r="C34" s="17">
        <v>43524</v>
      </c>
      <c r="D34" s="17">
        <v>43530</v>
      </c>
      <c r="E34" s="17"/>
      <c r="F34" s="17"/>
      <c r="G34" s="1">
        <f t="shared" si="0"/>
        <v>6</v>
      </c>
      <c r="H34" s="16">
        <f t="shared" si="1"/>
        <v>89.1</v>
      </c>
    </row>
    <row r="35" spans="1:8" ht="15">
      <c r="A35" s="28" t="s">
        <v>34</v>
      </c>
      <c r="B35" s="16">
        <v>21.08</v>
      </c>
      <c r="C35" s="17">
        <v>43524</v>
      </c>
      <c r="D35" s="17">
        <v>43530</v>
      </c>
      <c r="E35" s="17"/>
      <c r="F35" s="17"/>
      <c r="G35" s="1">
        <f t="shared" si="0"/>
        <v>6</v>
      </c>
      <c r="H35" s="16">
        <f t="shared" si="1"/>
        <v>126.47999999999999</v>
      </c>
    </row>
    <row r="36" spans="1:8" ht="15">
      <c r="A36" s="28" t="s">
        <v>35</v>
      </c>
      <c r="B36" s="16">
        <v>154.24</v>
      </c>
      <c r="C36" s="17">
        <v>43496</v>
      </c>
      <c r="D36" s="17">
        <v>43530</v>
      </c>
      <c r="E36" s="17"/>
      <c r="F36" s="17"/>
      <c r="G36" s="1">
        <f t="shared" si="0"/>
        <v>34</v>
      </c>
      <c r="H36" s="16">
        <f t="shared" si="1"/>
        <v>5244.16</v>
      </c>
    </row>
    <row r="37" spans="1:8" ht="15">
      <c r="A37" s="28" t="s">
        <v>38</v>
      </c>
      <c r="B37" s="16">
        <v>524.7</v>
      </c>
      <c r="C37" s="17">
        <v>43532</v>
      </c>
      <c r="D37" s="17">
        <v>43530</v>
      </c>
      <c r="E37" s="17"/>
      <c r="F37" s="17"/>
      <c r="G37" s="1">
        <f t="shared" si="0"/>
        <v>-2</v>
      </c>
      <c r="H37" s="16">
        <f t="shared" si="1"/>
        <v>-1049.4</v>
      </c>
    </row>
    <row r="38" spans="1:8" ht="15">
      <c r="A38" s="28" t="s">
        <v>39</v>
      </c>
      <c r="B38" s="16">
        <v>46.2</v>
      </c>
      <c r="C38" s="17">
        <v>43512</v>
      </c>
      <c r="D38" s="17">
        <v>43530</v>
      </c>
      <c r="E38" s="17"/>
      <c r="F38" s="17"/>
      <c r="G38" s="1">
        <f t="shared" si="0"/>
        <v>18</v>
      </c>
      <c r="H38" s="16">
        <f t="shared" si="1"/>
        <v>831.6</v>
      </c>
    </row>
    <row r="39" spans="1:8" ht="15">
      <c r="A39" s="28" t="s">
        <v>40</v>
      </c>
      <c r="B39" s="16">
        <v>134.24</v>
      </c>
      <c r="C39" s="17">
        <v>43560</v>
      </c>
      <c r="D39" s="17">
        <v>43530</v>
      </c>
      <c r="E39" s="17"/>
      <c r="F39" s="17"/>
      <c r="G39" s="1">
        <f t="shared" si="0"/>
        <v>-30</v>
      </c>
      <c r="H39" s="16">
        <f t="shared" si="1"/>
        <v>-4027.2000000000003</v>
      </c>
    </row>
    <row r="40" spans="1:8" ht="15">
      <c r="A40" s="28" t="s">
        <v>41</v>
      </c>
      <c r="B40" s="16">
        <v>24.75</v>
      </c>
      <c r="C40" s="17">
        <v>43560</v>
      </c>
      <c r="D40" s="17">
        <v>43530</v>
      </c>
      <c r="E40" s="17"/>
      <c r="F40" s="17"/>
      <c r="G40" s="1">
        <f t="shared" si="0"/>
        <v>-30</v>
      </c>
      <c r="H40" s="16">
        <f t="shared" si="1"/>
        <v>-742.5</v>
      </c>
    </row>
    <row r="41" spans="1:8" ht="15">
      <c r="A41" s="28" t="s">
        <v>44</v>
      </c>
      <c r="B41" s="16">
        <v>8037.37</v>
      </c>
      <c r="C41" s="17">
        <v>43554</v>
      </c>
      <c r="D41" s="17">
        <v>43530</v>
      </c>
      <c r="E41" s="17"/>
      <c r="F41" s="17"/>
      <c r="G41" s="1">
        <f t="shared" si="0"/>
        <v>-24</v>
      </c>
      <c r="H41" s="16">
        <f t="shared" si="1"/>
        <v>-192896.88</v>
      </c>
    </row>
    <row r="42" spans="1:8" ht="15">
      <c r="A42" s="28" t="s">
        <v>45</v>
      </c>
      <c r="B42" s="16">
        <v>1272</v>
      </c>
      <c r="C42" s="17">
        <v>43524</v>
      </c>
      <c r="D42" s="17">
        <v>43530</v>
      </c>
      <c r="E42" s="17"/>
      <c r="F42" s="17"/>
      <c r="G42" s="1">
        <f t="shared" si="0"/>
        <v>6</v>
      </c>
      <c r="H42" s="16">
        <f t="shared" si="1"/>
        <v>7632</v>
      </c>
    </row>
    <row r="43" spans="1:8" ht="15">
      <c r="A43" s="28" t="s">
        <v>46</v>
      </c>
      <c r="B43" s="16">
        <v>329.84</v>
      </c>
      <c r="C43" s="17">
        <v>43585</v>
      </c>
      <c r="D43" s="17">
        <v>43530</v>
      </c>
      <c r="E43" s="17"/>
      <c r="F43" s="17"/>
      <c r="G43" s="1">
        <f t="shared" si="0"/>
        <v>-55</v>
      </c>
      <c r="H43" s="16">
        <f t="shared" si="1"/>
        <v>-18141.199999999997</v>
      </c>
    </row>
    <row r="44" spans="1:8" ht="15">
      <c r="A44" s="28" t="s">
        <v>47</v>
      </c>
      <c r="B44" s="16">
        <v>697.7</v>
      </c>
      <c r="C44" s="17">
        <v>43555</v>
      </c>
      <c r="D44" s="17">
        <v>43530</v>
      </c>
      <c r="E44" s="17"/>
      <c r="F44" s="17"/>
      <c r="G44" s="1">
        <f t="shared" si="0"/>
        <v>-25</v>
      </c>
      <c r="H44" s="16">
        <f t="shared" si="1"/>
        <v>-17442.5</v>
      </c>
    </row>
    <row r="45" spans="1:8" ht="15">
      <c r="A45" s="28" t="s">
        <v>48</v>
      </c>
      <c r="B45" s="16">
        <v>92.73</v>
      </c>
      <c r="C45" s="17">
        <v>43508</v>
      </c>
      <c r="D45" s="17">
        <v>43530</v>
      </c>
      <c r="E45" s="17"/>
      <c r="F45" s="17"/>
      <c r="G45" s="1">
        <f t="shared" si="0"/>
        <v>22</v>
      </c>
      <c r="H45" s="16">
        <f t="shared" si="1"/>
        <v>2040.0600000000002</v>
      </c>
    </row>
    <row r="46" spans="1:8" ht="15">
      <c r="A46" s="28" t="s">
        <v>49</v>
      </c>
      <c r="B46" s="16">
        <v>258.26</v>
      </c>
      <c r="C46" s="17">
        <v>43526</v>
      </c>
      <c r="D46" s="17">
        <v>43533</v>
      </c>
      <c r="E46" s="17"/>
      <c r="F46" s="17"/>
      <c r="G46" s="1">
        <f t="shared" si="0"/>
        <v>7</v>
      </c>
      <c r="H46" s="16">
        <f t="shared" si="1"/>
        <v>1807.82</v>
      </c>
    </row>
    <row r="47" spans="1:8" ht="15">
      <c r="A47" s="28" t="s">
        <v>50</v>
      </c>
      <c r="B47" s="16">
        <v>647.76</v>
      </c>
      <c r="C47" s="17">
        <v>43520</v>
      </c>
      <c r="D47" s="17">
        <v>43535</v>
      </c>
      <c r="E47" s="17"/>
      <c r="F47" s="17"/>
      <c r="G47" s="1">
        <f t="shared" si="0"/>
        <v>15</v>
      </c>
      <c r="H47" s="16">
        <f t="shared" si="1"/>
        <v>9716.4</v>
      </c>
    </row>
    <row r="48" spans="1:8" ht="15">
      <c r="A48" s="28" t="s">
        <v>51</v>
      </c>
      <c r="B48" s="16">
        <v>176</v>
      </c>
      <c r="C48" s="17">
        <v>43523</v>
      </c>
      <c r="D48" s="17">
        <v>43538</v>
      </c>
      <c r="E48" s="17"/>
      <c r="F48" s="17"/>
      <c r="G48" s="1">
        <f t="shared" si="0"/>
        <v>15</v>
      </c>
      <c r="H48" s="16">
        <f t="shared" si="1"/>
        <v>2640</v>
      </c>
    </row>
    <row r="49" spans="1:8" ht="15">
      <c r="A49" s="28" t="s">
        <v>44</v>
      </c>
      <c r="B49" s="16">
        <v>1768.22</v>
      </c>
      <c r="C49" s="17">
        <v>43554</v>
      </c>
      <c r="D49" s="17">
        <v>43538</v>
      </c>
      <c r="E49" s="17"/>
      <c r="F49" s="17"/>
      <c r="G49" s="1">
        <f t="shared" si="0"/>
        <v>-16</v>
      </c>
      <c r="H49" s="16">
        <f t="shared" si="1"/>
        <v>-28291.52</v>
      </c>
    </row>
    <row r="50" spans="1:8" ht="15">
      <c r="A50" s="28" t="s">
        <v>45</v>
      </c>
      <c r="B50" s="16">
        <v>279.84</v>
      </c>
      <c r="C50" s="17">
        <v>43524</v>
      </c>
      <c r="D50" s="17">
        <v>43538</v>
      </c>
      <c r="E50" s="17"/>
      <c r="F50" s="17"/>
      <c r="G50" s="1">
        <f t="shared" si="0"/>
        <v>14</v>
      </c>
      <c r="H50" s="16">
        <f t="shared" si="1"/>
        <v>3917.7599999999998</v>
      </c>
    </row>
    <row r="51" spans="1:8" ht="15">
      <c r="A51" s="28" t="s">
        <v>46</v>
      </c>
      <c r="B51" s="16">
        <v>72.56</v>
      </c>
      <c r="C51" s="17">
        <v>43585</v>
      </c>
      <c r="D51" s="17">
        <v>43538</v>
      </c>
      <c r="E51" s="17"/>
      <c r="F51" s="17"/>
      <c r="G51" s="1">
        <f t="shared" si="0"/>
        <v>-47</v>
      </c>
      <c r="H51" s="16">
        <f t="shared" si="1"/>
        <v>-3410.32</v>
      </c>
    </row>
    <row r="52" spans="1:8" ht="15">
      <c r="A52" s="28" t="s">
        <v>47</v>
      </c>
      <c r="B52" s="16">
        <v>153.49</v>
      </c>
      <c r="C52" s="17">
        <v>43555</v>
      </c>
      <c r="D52" s="17">
        <v>43538</v>
      </c>
      <c r="E52" s="17"/>
      <c r="F52" s="17"/>
      <c r="G52" s="1">
        <f t="shared" si="0"/>
        <v>-17</v>
      </c>
      <c r="H52" s="16">
        <f t="shared" si="1"/>
        <v>-2609.33</v>
      </c>
    </row>
    <row r="53" spans="1:8" ht="15">
      <c r="A53" s="28" t="s">
        <v>48</v>
      </c>
      <c r="B53" s="16">
        <v>20.4</v>
      </c>
      <c r="C53" s="17">
        <v>43508</v>
      </c>
      <c r="D53" s="17">
        <v>43538</v>
      </c>
      <c r="E53" s="17"/>
      <c r="F53" s="17"/>
      <c r="G53" s="1">
        <f t="shared" si="0"/>
        <v>30</v>
      </c>
      <c r="H53" s="16">
        <f t="shared" si="1"/>
        <v>612</v>
      </c>
    </row>
    <row r="54" spans="1:8" ht="15">
      <c r="A54" s="28" t="s">
        <v>52</v>
      </c>
      <c r="B54" s="16">
        <v>230.36</v>
      </c>
      <c r="C54" s="17">
        <v>43450</v>
      </c>
      <c r="D54" s="17">
        <v>43538</v>
      </c>
      <c r="E54" s="17"/>
      <c r="F54" s="17"/>
      <c r="G54" s="1">
        <f t="shared" si="0"/>
        <v>88</v>
      </c>
      <c r="H54" s="16">
        <f t="shared" si="1"/>
        <v>20271.68</v>
      </c>
    </row>
    <row r="55" spans="1:8" ht="15">
      <c r="A55" s="28" t="s">
        <v>49</v>
      </c>
      <c r="B55" s="16">
        <v>56.82</v>
      </c>
      <c r="C55" s="17">
        <v>43526</v>
      </c>
      <c r="D55" s="17">
        <v>43538</v>
      </c>
      <c r="E55" s="17"/>
      <c r="F55" s="17"/>
      <c r="G55" s="1">
        <f t="shared" si="0"/>
        <v>12</v>
      </c>
      <c r="H55" s="16">
        <f t="shared" si="1"/>
        <v>681.84</v>
      </c>
    </row>
    <row r="56" spans="1:8" ht="15">
      <c r="A56" s="28" t="s">
        <v>50</v>
      </c>
      <c r="B56" s="16">
        <v>142.51</v>
      </c>
      <c r="C56" s="17">
        <v>43520</v>
      </c>
      <c r="D56" s="17">
        <v>43538</v>
      </c>
      <c r="E56" s="17"/>
      <c r="F56" s="17"/>
      <c r="G56" s="1">
        <f t="shared" si="0"/>
        <v>18</v>
      </c>
      <c r="H56" s="16">
        <f t="shared" si="1"/>
        <v>2565.18</v>
      </c>
    </row>
    <row r="57" spans="1:8" ht="15">
      <c r="A57" s="28" t="s">
        <v>51</v>
      </c>
      <c r="B57" s="16">
        <v>38.72</v>
      </c>
      <c r="C57" s="17">
        <v>43523</v>
      </c>
      <c r="D57" s="17">
        <v>43538</v>
      </c>
      <c r="E57" s="17"/>
      <c r="F57" s="17"/>
      <c r="G57" s="1">
        <f t="shared" si="0"/>
        <v>15</v>
      </c>
      <c r="H57" s="16">
        <f t="shared" si="1"/>
        <v>580.8</v>
      </c>
    </row>
    <row r="58" spans="1:8" ht="15">
      <c r="A58" s="28" t="s">
        <v>53</v>
      </c>
      <c r="B58" s="16">
        <v>42.5</v>
      </c>
      <c r="C58" s="17">
        <v>43554</v>
      </c>
      <c r="D58" s="17">
        <v>43545</v>
      </c>
      <c r="E58" s="17"/>
      <c r="F58" s="17"/>
      <c r="G58" s="1">
        <f t="shared" si="0"/>
        <v>-9</v>
      </c>
      <c r="H58" s="16">
        <f t="shared" si="1"/>
        <v>-382.5</v>
      </c>
    </row>
    <row r="59" spans="1:8" ht="15">
      <c r="A59" s="28" t="s">
        <v>54</v>
      </c>
      <c r="B59" s="16">
        <v>7430</v>
      </c>
      <c r="C59" s="17">
        <v>43522</v>
      </c>
      <c r="D59" s="17">
        <v>43545</v>
      </c>
      <c r="E59" s="17"/>
      <c r="F59" s="17"/>
      <c r="G59" s="1">
        <f t="shared" si="0"/>
        <v>23</v>
      </c>
      <c r="H59" s="16">
        <f t="shared" si="1"/>
        <v>170890</v>
      </c>
    </row>
    <row r="60" spans="1:8" ht="15">
      <c r="A60" s="28" t="s">
        <v>55</v>
      </c>
      <c r="B60" s="16">
        <v>218</v>
      </c>
      <c r="C60" s="17">
        <v>43542</v>
      </c>
      <c r="D60" s="17">
        <v>43546</v>
      </c>
      <c r="E60" s="17"/>
      <c r="F60" s="17"/>
      <c r="G60" s="1">
        <f t="shared" si="0"/>
        <v>4</v>
      </c>
      <c r="H60" s="16">
        <f t="shared" si="1"/>
        <v>872</v>
      </c>
    </row>
    <row r="61" spans="1:8" ht="15">
      <c r="A61" s="28" t="s">
        <v>56</v>
      </c>
      <c r="B61" s="16">
        <v>143</v>
      </c>
      <c r="C61" s="17">
        <v>43572</v>
      </c>
      <c r="D61" s="17">
        <v>43549</v>
      </c>
      <c r="E61" s="17"/>
      <c r="F61" s="17"/>
      <c r="G61" s="1">
        <f t="shared" si="0"/>
        <v>-23</v>
      </c>
      <c r="H61" s="16">
        <f t="shared" si="1"/>
        <v>-3289</v>
      </c>
    </row>
    <row r="62" spans="1:8" ht="15">
      <c r="A62" s="28" t="s">
        <v>57</v>
      </c>
      <c r="B62" s="16">
        <v>31.5</v>
      </c>
      <c r="C62" s="17">
        <v>43552</v>
      </c>
      <c r="D62" s="17">
        <v>43549</v>
      </c>
      <c r="E62" s="17"/>
      <c r="F62" s="17"/>
      <c r="G62" s="1">
        <f t="shared" si="0"/>
        <v>-3</v>
      </c>
      <c r="H62" s="16">
        <f t="shared" si="1"/>
        <v>-94.5</v>
      </c>
    </row>
    <row r="63" spans="1:8" ht="15">
      <c r="A63" s="28" t="s">
        <v>58</v>
      </c>
      <c r="B63" s="16">
        <v>200</v>
      </c>
      <c r="C63" s="17">
        <v>43555</v>
      </c>
      <c r="D63" s="17">
        <v>43550</v>
      </c>
      <c r="E63" s="17"/>
      <c r="F63" s="17"/>
      <c r="G63" s="1">
        <f t="shared" si="0"/>
        <v>-5</v>
      </c>
      <c r="H63" s="16">
        <f t="shared" si="1"/>
        <v>-1000</v>
      </c>
    </row>
    <row r="64" spans="1:8" ht="15">
      <c r="A64" s="28" t="s">
        <v>59</v>
      </c>
      <c r="B64" s="16">
        <v>301.7</v>
      </c>
      <c r="C64" s="17">
        <v>43554</v>
      </c>
      <c r="D64" s="17">
        <v>43550</v>
      </c>
      <c r="E64" s="17"/>
      <c r="F64" s="17"/>
      <c r="G64" s="1">
        <f t="shared" si="0"/>
        <v>-4</v>
      </c>
      <c r="H64" s="16">
        <f t="shared" si="1"/>
        <v>-1206.8</v>
      </c>
    </row>
    <row r="65" spans="1:8" ht="15">
      <c r="A65" s="28" t="s">
        <v>60</v>
      </c>
      <c r="B65" s="16">
        <v>590.9</v>
      </c>
      <c r="C65" s="17">
        <v>43524</v>
      </c>
      <c r="D65" s="17">
        <v>43550</v>
      </c>
      <c r="E65" s="17"/>
      <c r="F65" s="17"/>
      <c r="G65" s="1">
        <f t="shared" si="0"/>
        <v>26</v>
      </c>
      <c r="H65" s="16">
        <f t="shared" si="1"/>
        <v>15363.4</v>
      </c>
    </row>
    <row r="66" spans="1:8" ht="15">
      <c r="A66" s="28" t="s">
        <v>61</v>
      </c>
      <c r="B66" s="16">
        <v>2860</v>
      </c>
      <c r="C66" s="17">
        <v>43548</v>
      </c>
      <c r="D66" s="17">
        <v>43550</v>
      </c>
      <c r="E66" s="17"/>
      <c r="F66" s="17"/>
      <c r="G66" s="1">
        <f t="shared" si="0"/>
        <v>2</v>
      </c>
      <c r="H66" s="16">
        <f t="shared" si="1"/>
        <v>5720</v>
      </c>
    </row>
    <row r="67" spans="1:8" ht="15">
      <c r="A67" s="28" t="s">
        <v>62</v>
      </c>
      <c r="B67" s="16">
        <v>3500</v>
      </c>
      <c r="C67" s="17">
        <v>43570</v>
      </c>
      <c r="D67" s="17">
        <v>43553</v>
      </c>
      <c r="E67" s="17"/>
      <c r="F67" s="17"/>
      <c r="G67" s="1">
        <f t="shared" si="0"/>
        <v>-17</v>
      </c>
      <c r="H67" s="16">
        <f t="shared" si="1"/>
        <v>-59500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125702.4</v>
      </c>
      <c r="C1">
        <f>COUNTA(A4:A203)</f>
        <v>108</v>
      </c>
      <c r="G1" s="20">
        <f>IF(B1&lt;&gt;0,H1/B1,0)</f>
        <v>-12.905252882999852</v>
      </c>
      <c r="H1" s="19">
        <f>SUM(H4:H195)</f>
        <v>-1622221.2600000005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63</v>
      </c>
      <c r="B4" s="16">
        <v>34.16</v>
      </c>
      <c r="C4" s="17">
        <v>43583</v>
      </c>
      <c r="D4" s="17">
        <v>43567</v>
      </c>
      <c r="E4" s="17"/>
      <c r="F4" s="17"/>
      <c r="G4" s="1">
        <f>D4-C4-(F4-E4)</f>
        <v>-16</v>
      </c>
      <c r="H4" s="16">
        <f>B4*G4</f>
        <v>-546.56</v>
      </c>
    </row>
    <row r="5" spans="1:8" ht="15">
      <c r="A5" s="28" t="s">
        <v>64</v>
      </c>
      <c r="B5" s="16">
        <v>38150.8</v>
      </c>
      <c r="C5" s="17">
        <v>43585</v>
      </c>
      <c r="D5" s="17">
        <v>43567</v>
      </c>
      <c r="E5" s="17"/>
      <c r="F5" s="17"/>
      <c r="G5" s="1">
        <f aca="true" t="shared" si="0" ref="G5:G68">D5-C5-(F5-E5)</f>
        <v>-18</v>
      </c>
      <c r="H5" s="16">
        <f aca="true" t="shared" si="1" ref="H5:H68">B5*G5</f>
        <v>-686714.4</v>
      </c>
    </row>
    <row r="6" spans="1:8" ht="15">
      <c r="A6" s="28" t="s">
        <v>65</v>
      </c>
      <c r="B6" s="16">
        <v>8037.37</v>
      </c>
      <c r="C6" s="17">
        <v>43583</v>
      </c>
      <c r="D6" s="17">
        <v>43567</v>
      </c>
      <c r="E6" s="17"/>
      <c r="F6" s="17"/>
      <c r="G6" s="1">
        <f t="shared" si="0"/>
        <v>-16</v>
      </c>
      <c r="H6" s="16">
        <f t="shared" si="1"/>
        <v>-128597.92</v>
      </c>
    </row>
    <row r="7" spans="1:8" ht="15">
      <c r="A7" s="28" t="s">
        <v>66</v>
      </c>
      <c r="B7" s="16">
        <v>220</v>
      </c>
      <c r="C7" s="17">
        <v>43558</v>
      </c>
      <c r="D7" s="17">
        <v>43571</v>
      </c>
      <c r="E7" s="17"/>
      <c r="F7" s="17"/>
      <c r="G7" s="1">
        <f t="shared" si="0"/>
        <v>13</v>
      </c>
      <c r="H7" s="16">
        <f t="shared" si="1"/>
        <v>2860</v>
      </c>
    </row>
    <row r="8" spans="1:8" ht="15">
      <c r="A8" s="28" t="s">
        <v>67</v>
      </c>
      <c r="B8" s="16">
        <v>245</v>
      </c>
      <c r="C8" s="17">
        <v>43582</v>
      </c>
      <c r="D8" s="17">
        <v>43571</v>
      </c>
      <c r="E8" s="17"/>
      <c r="F8" s="17"/>
      <c r="G8" s="1">
        <f t="shared" si="0"/>
        <v>-11</v>
      </c>
      <c r="H8" s="16">
        <f t="shared" si="1"/>
        <v>-2695</v>
      </c>
    </row>
    <row r="9" spans="1:8" ht="15">
      <c r="A9" s="28" t="s">
        <v>68</v>
      </c>
      <c r="B9" s="16">
        <v>3393</v>
      </c>
      <c r="C9" s="17">
        <v>43558</v>
      </c>
      <c r="D9" s="17">
        <v>43571</v>
      </c>
      <c r="E9" s="17"/>
      <c r="F9" s="17"/>
      <c r="G9" s="1">
        <f t="shared" si="0"/>
        <v>13</v>
      </c>
      <c r="H9" s="16">
        <f t="shared" si="1"/>
        <v>44109</v>
      </c>
    </row>
    <row r="10" spans="1:8" ht="15">
      <c r="A10" s="28" t="s">
        <v>69</v>
      </c>
      <c r="B10" s="16">
        <v>372.73</v>
      </c>
      <c r="C10" s="17">
        <v>43571</v>
      </c>
      <c r="D10" s="17">
        <v>43574</v>
      </c>
      <c r="E10" s="17"/>
      <c r="F10" s="17"/>
      <c r="G10" s="1">
        <f t="shared" si="0"/>
        <v>3</v>
      </c>
      <c r="H10" s="16">
        <f t="shared" si="1"/>
        <v>1118.19</v>
      </c>
    </row>
    <row r="11" spans="1:8" ht="15">
      <c r="A11" s="28" t="s">
        <v>70</v>
      </c>
      <c r="B11" s="16">
        <v>272.73</v>
      </c>
      <c r="C11" s="17">
        <v>43585</v>
      </c>
      <c r="D11" s="17">
        <v>43574</v>
      </c>
      <c r="E11" s="17"/>
      <c r="F11" s="17"/>
      <c r="G11" s="1">
        <f t="shared" si="0"/>
        <v>-11</v>
      </c>
      <c r="H11" s="16">
        <f t="shared" si="1"/>
        <v>-3000.03</v>
      </c>
    </row>
    <row r="12" spans="1:8" ht="15">
      <c r="A12" s="28" t="s">
        <v>71</v>
      </c>
      <c r="B12" s="16">
        <v>618.18</v>
      </c>
      <c r="C12" s="17">
        <v>43571</v>
      </c>
      <c r="D12" s="17">
        <v>43574</v>
      </c>
      <c r="E12" s="17"/>
      <c r="F12" s="17"/>
      <c r="G12" s="1">
        <f t="shared" si="0"/>
        <v>3</v>
      </c>
      <c r="H12" s="16">
        <f t="shared" si="1"/>
        <v>1854.54</v>
      </c>
    </row>
    <row r="13" spans="1:8" ht="15">
      <c r="A13" s="28" t="s">
        <v>64</v>
      </c>
      <c r="B13" s="16">
        <v>8393.18</v>
      </c>
      <c r="C13" s="17">
        <v>43585</v>
      </c>
      <c r="D13" s="17">
        <v>43585</v>
      </c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 t="s">
        <v>65</v>
      </c>
      <c r="B14" s="16">
        <v>1768.22</v>
      </c>
      <c r="C14" s="17">
        <v>43583</v>
      </c>
      <c r="D14" s="17">
        <v>43585</v>
      </c>
      <c r="E14" s="17"/>
      <c r="F14" s="17"/>
      <c r="G14" s="1">
        <f t="shared" si="0"/>
        <v>2</v>
      </c>
      <c r="H14" s="16">
        <f t="shared" si="1"/>
        <v>3536.44</v>
      </c>
    </row>
    <row r="15" spans="1:8" ht="15">
      <c r="A15" s="28" t="s">
        <v>67</v>
      </c>
      <c r="B15" s="16">
        <v>53.9</v>
      </c>
      <c r="C15" s="17">
        <v>43582</v>
      </c>
      <c r="D15" s="17">
        <v>43585</v>
      </c>
      <c r="E15" s="17"/>
      <c r="F15" s="17"/>
      <c r="G15" s="1">
        <f t="shared" si="0"/>
        <v>3</v>
      </c>
      <c r="H15" s="16">
        <f t="shared" si="1"/>
        <v>161.7</v>
      </c>
    </row>
    <row r="16" spans="1:8" ht="15">
      <c r="A16" s="28" t="s">
        <v>69</v>
      </c>
      <c r="B16" s="16">
        <v>37.27</v>
      </c>
      <c r="C16" s="17">
        <v>43571</v>
      </c>
      <c r="D16" s="17">
        <v>43585</v>
      </c>
      <c r="E16" s="17"/>
      <c r="F16" s="17"/>
      <c r="G16" s="1">
        <f t="shared" si="0"/>
        <v>14</v>
      </c>
      <c r="H16" s="16">
        <f t="shared" si="1"/>
        <v>521.7800000000001</v>
      </c>
    </row>
    <row r="17" spans="1:8" ht="15">
      <c r="A17" s="28" t="s">
        <v>70</v>
      </c>
      <c r="B17" s="16">
        <v>27.27</v>
      </c>
      <c r="C17" s="17">
        <v>43585</v>
      </c>
      <c r="D17" s="17">
        <v>43585</v>
      </c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 t="s">
        <v>71</v>
      </c>
      <c r="B18" s="16">
        <v>61.82</v>
      </c>
      <c r="C18" s="17">
        <v>43571</v>
      </c>
      <c r="D18" s="17">
        <v>43585</v>
      </c>
      <c r="E18" s="17"/>
      <c r="F18" s="17"/>
      <c r="G18" s="1">
        <f t="shared" si="0"/>
        <v>14</v>
      </c>
      <c r="H18" s="16">
        <f t="shared" si="1"/>
        <v>865.48</v>
      </c>
    </row>
    <row r="19" spans="1:8" ht="15">
      <c r="A19" s="28" t="s">
        <v>72</v>
      </c>
      <c r="B19" s="16">
        <v>7897</v>
      </c>
      <c r="C19" s="17">
        <v>43570</v>
      </c>
      <c r="D19" s="17">
        <v>43585</v>
      </c>
      <c r="E19" s="17"/>
      <c r="F19" s="17"/>
      <c r="G19" s="1">
        <f t="shared" si="0"/>
        <v>15</v>
      </c>
      <c r="H19" s="16">
        <f t="shared" si="1"/>
        <v>118455</v>
      </c>
    </row>
    <row r="20" spans="1:8" ht="15">
      <c r="A20" s="28" t="s">
        <v>73</v>
      </c>
      <c r="B20" s="16">
        <v>12888</v>
      </c>
      <c r="C20" s="17">
        <v>43582</v>
      </c>
      <c r="D20" s="17">
        <v>43585</v>
      </c>
      <c r="E20" s="17"/>
      <c r="F20" s="17"/>
      <c r="G20" s="1">
        <f t="shared" si="0"/>
        <v>3</v>
      </c>
      <c r="H20" s="16">
        <f t="shared" si="1"/>
        <v>38664</v>
      </c>
    </row>
    <row r="21" spans="1:8" ht="15">
      <c r="A21" s="28" t="s">
        <v>74</v>
      </c>
      <c r="B21" s="16">
        <v>100</v>
      </c>
      <c r="C21" s="17">
        <v>43601</v>
      </c>
      <c r="D21" s="17">
        <v>43593</v>
      </c>
      <c r="E21" s="17"/>
      <c r="F21" s="17"/>
      <c r="G21" s="1">
        <f t="shared" si="0"/>
        <v>-8</v>
      </c>
      <c r="H21" s="16">
        <f t="shared" si="1"/>
        <v>-800</v>
      </c>
    </row>
    <row r="22" spans="1:8" ht="15">
      <c r="A22" s="28" t="s">
        <v>75</v>
      </c>
      <c r="B22" s="16">
        <v>1017.7</v>
      </c>
      <c r="C22" s="17">
        <v>43646</v>
      </c>
      <c r="D22" s="17">
        <v>43593</v>
      </c>
      <c r="E22" s="17"/>
      <c r="F22" s="17"/>
      <c r="G22" s="1">
        <f t="shared" si="0"/>
        <v>-53</v>
      </c>
      <c r="H22" s="16">
        <f t="shared" si="1"/>
        <v>-53938.100000000006</v>
      </c>
    </row>
    <row r="23" spans="1:8" ht="15">
      <c r="A23" s="28" t="s">
        <v>76</v>
      </c>
      <c r="B23" s="16">
        <v>8037.37</v>
      </c>
      <c r="C23" s="17">
        <v>43615</v>
      </c>
      <c r="D23" s="17">
        <v>43594</v>
      </c>
      <c r="E23" s="17"/>
      <c r="F23" s="17"/>
      <c r="G23" s="1">
        <f t="shared" si="0"/>
        <v>-21</v>
      </c>
      <c r="H23" s="16">
        <f t="shared" si="1"/>
        <v>-168784.77</v>
      </c>
    </row>
    <row r="24" spans="1:8" ht="15">
      <c r="A24" s="28" t="s">
        <v>77</v>
      </c>
      <c r="B24" s="16">
        <v>319.59</v>
      </c>
      <c r="C24" s="17">
        <v>43604</v>
      </c>
      <c r="D24" s="17">
        <v>43594</v>
      </c>
      <c r="E24" s="17"/>
      <c r="F24" s="17"/>
      <c r="G24" s="1">
        <f t="shared" si="0"/>
        <v>-10</v>
      </c>
      <c r="H24" s="16">
        <f t="shared" si="1"/>
        <v>-3195.8999999999996</v>
      </c>
    </row>
    <row r="25" spans="1:8" ht="15">
      <c r="A25" s="28" t="s">
        <v>78</v>
      </c>
      <c r="B25" s="16">
        <v>80</v>
      </c>
      <c r="C25" s="17">
        <v>43623</v>
      </c>
      <c r="D25" s="17">
        <v>43594</v>
      </c>
      <c r="E25" s="17"/>
      <c r="F25" s="17"/>
      <c r="G25" s="1">
        <f t="shared" si="0"/>
        <v>-29</v>
      </c>
      <c r="H25" s="16">
        <f t="shared" si="1"/>
        <v>-2320</v>
      </c>
    </row>
    <row r="26" spans="1:8" ht="15">
      <c r="A26" s="28" t="s">
        <v>79</v>
      </c>
      <c r="B26" s="16">
        <v>165.68</v>
      </c>
      <c r="C26" s="17">
        <v>43596</v>
      </c>
      <c r="D26" s="17">
        <v>43599</v>
      </c>
      <c r="E26" s="17"/>
      <c r="F26" s="17"/>
      <c r="G26" s="1">
        <f t="shared" si="0"/>
        <v>3</v>
      </c>
      <c r="H26" s="16">
        <f t="shared" si="1"/>
        <v>497.04</v>
      </c>
    </row>
    <row r="27" spans="1:8" ht="15">
      <c r="A27" s="28" t="s">
        <v>80</v>
      </c>
      <c r="B27" s="16">
        <v>126.74</v>
      </c>
      <c r="C27" s="17">
        <v>43600</v>
      </c>
      <c r="D27" s="17">
        <v>43599</v>
      </c>
      <c r="E27" s="17"/>
      <c r="F27" s="17"/>
      <c r="G27" s="1">
        <f t="shared" si="0"/>
        <v>-1</v>
      </c>
      <c r="H27" s="16">
        <f t="shared" si="1"/>
        <v>-126.74</v>
      </c>
    </row>
    <row r="28" spans="1:8" ht="15">
      <c r="A28" s="28" t="s">
        <v>81</v>
      </c>
      <c r="B28" s="16">
        <v>35</v>
      </c>
      <c r="C28" s="17">
        <v>43585</v>
      </c>
      <c r="D28" s="17">
        <v>43599</v>
      </c>
      <c r="E28" s="17"/>
      <c r="F28" s="17"/>
      <c r="G28" s="1">
        <f t="shared" si="0"/>
        <v>14</v>
      </c>
      <c r="H28" s="16">
        <f t="shared" si="1"/>
        <v>490</v>
      </c>
    </row>
    <row r="29" spans="1:8" ht="15">
      <c r="A29" s="28" t="s">
        <v>82</v>
      </c>
      <c r="B29" s="16">
        <v>81</v>
      </c>
      <c r="C29" s="17">
        <v>43595</v>
      </c>
      <c r="D29" s="17">
        <v>43599</v>
      </c>
      <c r="E29" s="17"/>
      <c r="F29" s="17"/>
      <c r="G29" s="1">
        <f t="shared" si="0"/>
        <v>4</v>
      </c>
      <c r="H29" s="16">
        <f t="shared" si="1"/>
        <v>324</v>
      </c>
    </row>
    <row r="30" spans="1:8" ht="15">
      <c r="A30" s="28" t="s">
        <v>74</v>
      </c>
      <c r="B30" s="16">
        <v>22</v>
      </c>
      <c r="C30" s="17">
        <v>43601</v>
      </c>
      <c r="D30" s="17">
        <v>43601</v>
      </c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 t="s">
        <v>75</v>
      </c>
      <c r="B31" s="16">
        <v>223.89</v>
      </c>
      <c r="C31" s="17">
        <v>43646</v>
      </c>
      <c r="D31" s="17">
        <v>43601</v>
      </c>
      <c r="E31" s="17"/>
      <c r="F31" s="17"/>
      <c r="G31" s="1">
        <f t="shared" si="0"/>
        <v>-45</v>
      </c>
      <c r="H31" s="16">
        <f t="shared" si="1"/>
        <v>-10075.05</v>
      </c>
    </row>
    <row r="32" spans="1:8" ht="15">
      <c r="A32" s="28" t="s">
        <v>76</v>
      </c>
      <c r="B32" s="16">
        <v>1768.22</v>
      </c>
      <c r="C32" s="17">
        <v>43615</v>
      </c>
      <c r="D32" s="17">
        <v>43601</v>
      </c>
      <c r="E32" s="17"/>
      <c r="F32" s="17"/>
      <c r="G32" s="1">
        <f t="shared" si="0"/>
        <v>-14</v>
      </c>
      <c r="H32" s="16">
        <f t="shared" si="1"/>
        <v>-24755.08</v>
      </c>
    </row>
    <row r="33" spans="1:8" ht="15">
      <c r="A33" s="28" t="s">
        <v>79</v>
      </c>
      <c r="B33" s="16">
        <v>32.56</v>
      </c>
      <c r="C33" s="17">
        <v>43596</v>
      </c>
      <c r="D33" s="17">
        <v>43601</v>
      </c>
      <c r="E33" s="17"/>
      <c r="F33" s="17"/>
      <c r="G33" s="1">
        <f t="shared" si="0"/>
        <v>5</v>
      </c>
      <c r="H33" s="16">
        <f t="shared" si="1"/>
        <v>162.8</v>
      </c>
    </row>
    <row r="34" spans="1:8" ht="15">
      <c r="A34" s="28" t="s">
        <v>80</v>
      </c>
      <c r="B34" s="16">
        <v>16.27</v>
      </c>
      <c r="C34" s="17">
        <v>43600</v>
      </c>
      <c r="D34" s="17">
        <v>43601</v>
      </c>
      <c r="E34" s="17"/>
      <c r="F34" s="17"/>
      <c r="G34" s="1">
        <f t="shared" si="0"/>
        <v>1</v>
      </c>
      <c r="H34" s="16">
        <f t="shared" si="1"/>
        <v>16.27</v>
      </c>
    </row>
    <row r="35" spans="1:8" ht="15">
      <c r="A35" s="28" t="s">
        <v>81</v>
      </c>
      <c r="B35" s="16">
        <v>7.7</v>
      </c>
      <c r="C35" s="17">
        <v>43585</v>
      </c>
      <c r="D35" s="17">
        <v>43601</v>
      </c>
      <c r="E35" s="17"/>
      <c r="F35" s="17"/>
      <c r="G35" s="1">
        <f t="shared" si="0"/>
        <v>16</v>
      </c>
      <c r="H35" s="16">
        <f t="shared" si="1"/>
        <v>123.2</v>
      </c>
    </row>
    <row r="36" spans="1:8" ht="15">
      <c r="A36" s="28" t="s">
        <v>83</v>
      </c>
      <c r="B36" s="16">
        <v>39</v>
      </c>
      <c r="C36" s="17">
        <v>43646</v>
      </c>
      <c r="D36" s="17">
        <v>43616</v>
      </c>
      <c r="E36" s="17"/>
      <c r="F36" s="17"/>
      <c r="G36" s="1">
        <f t="shared" si="0"/>
        <v>-30</v>
      </c>
      <c r="H36" s="16">
        <f t="shared" si="1"/>
        <v>-1170</v>
      </c>
    </row>
    <row r="37" spans="1:8" ht="15">
      <c r="A37" s="28" t="s">
        <v>84</v>
      </c>
      <c r="B37" s="16">
        <v>228.93</v>
      </c>
      <c r="C37" s="17">
        <v>43618</v>
      </c>
      <c r="D37" s="17">
        <v>43616</v>
      </c>
      <c r="E37" s="17"/>
      <c r="F37" s="17"/>
      <c r="G37" s="1">
        <f t="shared" si="0"/>
        <v>-2</v>
      </c>
      <c r="H37" s="16">
        <f t="shared" si="1"/>
        <v>-457.86</v>
      </c>
    </row>
    <row r="38" spans="1:8" ht="15">
      <c r="A38" s="28" t="s">
        <v>85</v>
      </c>
      <c r="B38" s="16">
        <v>11.04</v>
      </c>
      <c r="C38" s="17">
        <v>43661</v>
      </c>
      <c r="D38" s="17">
        <v>43616</v>
      </c>
      <c r="E38" s="17"/>
      <c r="F38" s="17"/>
      <c r="G38" s="1">
        <f t="shared" si="0"/>
        <v>-45</v>
      </c>
      <c r="H38" s="16">
        <f t="shared" si="1"/>
        <v>-496.79999999999995</v>
      </c>
    </row>
    <row r="39" spans="1:8" ht="15">
      <c r="A39" s="28" t="s">
        <v>86</v>
      </c>
      <c r="B39" s="16">
        <v>49.5</v>
      </c>
      <c r="C39" s="17">
        <v>43615</v>
      </c>
      <c r="D39" s="17">
        <v>43616</v>
      </c>
      <c r="E39" s="17"/>
      <c r="F39" s="17"/>
      <c r="G39" s="1">
        <f t="shared" si="0"/>
        <v>1</v>
      </c>
      <c r="H39" s="16">
        <f t="shared" si="1"/>
        <v>49.5</v>
      </c>
    </row>
    <row r="40" spans="1:8" ht="15">
      <c r="A40" s="28" t="s">
        <v>87</v>
      </c>
      <c r="B40" s="16">
        <v>209.7</v>
      </c>
      <c r="C40" s="17">
        <v>43615</v>
      </c>
      <c r="D40" s="17">
        <v>43616</v>
      </c>
      <c r="E40" s="17"/>
      <c r="F40" s="17"/>
      <c r="G40" s="1">
        <f t="shared" si="0"/>
        <v>1</v>
      </c>
      <c r="H40" s="16">
        <f t="shared" si="1"/>
        <v>209.7</v>
      </c>
    </row>
    <row r="41" spans="1:8" ht="15">
      <c r="A41" s="28" t="s">
        <v>88</v>
      </c>
      <c r="B41" s="16">
        <v>98.05</v>
      </c>
      <c r="C41" s="17">
        <v>43646</v>
      </c>
      <c r="D41" s="17">
        <v>43616</v>
      </c>
      <c r="E41" s="17"/>
      <c r="F41" s="17"/>
      <c r="G41" s="1">
        <f t="shared" si="0"/>
        <v>-30</v>
      </c>
      <c r="H41" s="16">
        <f t="shared" si="1"/>
        <v>-2941.5</v>
      </c>
    </row>
    <row r="42" spans="1:8" ht="15">
      <c r="A42" s="28" t="s">
        <v>89</v>
      </c>
      <c r="B42" s="16">
        <v>86.61</v>
      </c>
      <c r="C42" s="17">
        <v>43661</v>
      </c>
      <c r="D42" s="17">
        <v>43616</v>
      </c>
      <c r="E42" s="17"/>
      <c r="F42" s="17"/>
      <c r="G42" s="1">
        <f t="shared" si="0"/>
        <v>-45</v>
      </c>
      <c r="H42" s="16">
        <f t="shared" si="1"/>
        <v>-3897.45</v>
      </c>
    </row>
    <row r="43" spans="1:8" ht="15">
      <c r="A43" s="28" t="s">
        <v>90</v>
      </c>
      <c r="B43" s="16">
        <v>159.61</v>
      </c>
      <c r="C43" s="17">
        <v>43616</v>
      </c>
      <c r="D43" s="17">
        <v>43616</v>
      </c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 t="s">
        <v>91</v>
      </c>
      <c r="B44" s="16">
        <v>333.5</v>
      </c>
      <c r="C44" s="17">
        <v>43646</v>
      </c>
      <c r="D44" s="17">
        <v>43616</v>
      </c>
      <c r="E44" s="17"/>
      <c r="F44" s="17"/>
      <c r="G44" s="1">
        <f t="shared" si="0"/>
        <v>-30</v>
      </c>
      <c r="H44" s="16">
        <f t="shared" si="1"/>
        <v>-10005</v>
      </c>
    </row>
    <row r="45" spans="1:8" ht="15">
      <c r="A45" s="28" t="s">
        <v>92</v>
      </c>
      <c r="B45" s="16">
        <v>386.36</v>
      </c>
      <c r="C45" s="17">
        <v>43633</v>
      </c>
      <c r="D45" s="17">
        <v>43616</v>
      </c>
      <c r="E45" s="17"/>
      <c r="F45" s="17"/>
      <c r="G45" s="1">
        <f t="shared" si="0"/>
        <v>-17</v>
      </c>
      <c r="H45" s="16">
        <f t="shared" si="1"/>
        <v>-6568.12</v>
      </c>
    </row>
    <row r="46" spans="1:8" ht="15">
      <c r="A46" s="28" t="s">
        <v>93</v>
      </c>
      <c r="B46" s="16">
        <v>381.82</v>
      </c>
      <c r="C46" s="17">
        <v>43630</v>
      </c>
      <c r="D46" s="17">
        <v>43616</v>
      </c>
      <c r="E46" s="17"/>
      <c r="F46" s="17"/>
      <c r="G46" s="1">
        <f t="shared" si="0"/>
        <v>-14</v>
      </c>
      <c r="H46" s="16">
        <f t="shared" si="1"/>
        <v>-5345.48</v>
      </c>
    </row>
    <row r="47" spans="1:8" ht="15">
      <c r="A47" s="28" t="s">
        <v>94</v>
      </c>
      <c r="B47" s="16">
        <v>43.64</v>
      </c>
      <c r="C47" s="17">
        <v>43615</v>
      </c>
      <c r="D47" s="17">
        <v>43616</v>
      </c>
      <c r="E47" s="17"/>
      <c r="F47" s="17"/>
      <c r="G47" s="1">
        <f t="shared" si="0"/>
        <v>1</v>
      </c>
      <c r="H47" s="16">
        <f t="shared" si="1"/>
        <v>43.64</v>
      </c>
    </row>
    <row r="48" spans="1:8" ht="15">
      <c r="A48" s="28" t="s">
        <v>95</v>
      </c>
      <c r="B48" s="16">
        <v>1160.76</v>
      </c>
      <c r="C48" s="17">
        <v>43643</v>
      </c>
      <c r="D48" s="17">
        <v>43616</v>
      </c>
      <c r="E48" s="17"/>
      <c r="F48" s="17"/>
      <c r="G48" s="1">
        <f t="shared" si="0"/>
        <v>-27</v>
      </c>
      <c r="H48" s="16">
        <f t="shared" si="1"/>
        <v>-31340.52</v>
      </c>
    </row>
    <row r="49" spans="1:8" ht="15">
      <c r="A49" s="28" t="s">
        <v>96</v>
      </c>
      <c r="B49" s="16">
        <v>636.36</v>
      </c>
      <c r="C49" s="17">
        <v>43644</v>
      </c>
      <c r="D49" s="17">
        <v>43616</v>
      </c>
      <c r="E49" s="17"/>
      <c r="F49" s="17"/>
      <c r="G49" s="1">
        <f t="shared" si="0"/>
        <v>-28</v>
      </c>
      <c r="H49" s="16">
        <f t="shared" si="1"/>
        <v>-17818.08</v>
      </c>
    </row>
    <row r="50" spans="1:8" ht="15">
      <c r="A50" s="28" t="s">
        <v>97</v>
      </c>
      <c r="B50" s="16">
        <v>318.18</v>
      </c>
      <c r="C50" s="17">
        <v>43645</v>
      </c>
      <c r="D50" s="17">
        <v>43616</v>
      </c>
      <c r="E50" s="17"/>
      <c r="F50" s="17"/>
      <c r="G50" s="1">
        <f t="shared" si="0"/>
        <v>-29</v>
      </c>
      <c r="H50" s="16">
        <f t="shared" si="1"/>
        <v>-9227.22</v>
      </c>
    </row>
    <row r="51" spans="1:8" ht="15">
      <c r="A51" s="28" t="s">
        <v>98</v>
      </c>
      <c r="B51" s="16">
        <v>22.08</v>
      </c>
      <c r="C51" s="17">
        <v>43645</v>
      </c>
      <c r="D51" s="17">
        <v>43616</v>
      </c>
      <c r="E51" s="17"/>
      <c r="F51" s="17"/>
      <c r="G51" s="1">
        <f t="shared" si="0"/>
        <v>-29</v>
      </c>
      <c r="H51" s="16">
        <f t="shared" si="1"/>
        <v>-640.3199999999999</v>
      </c>
    </row>
    <row r="52" spans="1:8" ht="15">
      <c r="A52" s="28" t="s">
        <v>99</v>
      </c>
      <c r="B52" s="16">
        <v>570</v>
      </c>
      <c r="C52" s="17">
        <v>43632</v>
      </c>
      <c r="D52" s="17">
        <v>43619</v>
      </c>
      <c r="E52" s="17"/>
      <c r="F52" s="17"/>
      <c r="G52" s="1">
        <f t="shared" si="0"/>
        <v>-13</v>
      </c>
      <c r="H52" s="16">
        <f t="shared" si="1"/>
        <v>-7410</v>
      </c>
    </row>
    <row r="53" spans="1:8" ht="15">
      <c r="A53" s="28" t="s">
        <v>100</v>
      </c>
      <c r="B53" s="16">
        <v>148.49</v>
      </c>
      <c r="C53" s="17">
        <v>43661</v>
      </c>
      <c r="D53" s="17">
        <v>43619</v>
      </c>
      <c r="E53" s="17"/>
      <c r="F53" s="17"/>
      <c r="G53" s="1">
        <f t="shared" si="0"/>
        <v>-42</v>
      </c>
      <c r="H53" s="16">
        <f t="shared" si="1"/>
        <v>-6236.58</v>
      </c>
    </row>
    <row r="54" spans="1:8" ht="15">
      <c r="A54" s="28" t="s">
        <v>101</v>
      </c>
      <c r="B54" s="16">
        <v>83</v>
      </c>
      <c r="C54" s="17">
        <v>43677</v>
      </c>
      <c r="D54" s="17">
        <v>43620</v>
      </c>
      <c r="E54" s="17"/>
      <c r="F54" s="17"/>
      <c r="G54" s="1">
        <f t="shared" si="0"/>
        <v>-57</v>
      </c>
      <c r="H54" s="16">
        <f t="shared" si="1"/>
        <v>-4731</v>
      </c>
    </row>
    <row r="55" spans="1:8" ht="15">
      <c r="A55" s="28" t="s">
        <v>102</v>
      </c>
      <c r="B55" s="16">
        <v>238</v>
      </c>
      <c r="C55" s="17">
        <v>43677</v>
      </c>
      <c r="D55" s="17">
        <v>43620</v>
      </c>
      <c r="E55" s="17"/>
      <c r="F55" s="17"/>
      <c r="G55" s="1">
        <f t="shared" si="0"/>
        <v>-57</v>
      </c>
      <c r="H55" s="16">
        <f t="shared" si="1"/>
        <v>-13566</v>
      </c>
    </row>
    <row r="56" spans="1:8" ht="15">
      <c r="A56" s="28" t="s">
        <v>103</v>
      </c>
      <c r="B56" s="16">
        <v>146</v>
      </c>
      <c r="C56" s="17">
        <v>43677</v>
      </c>
      <c r="D56" s="17">
        <v>43620</v>
      </c>
      <c r="E56" s="17"/>
      <c r="F56" s="17"/>
      <c r="G56" s="1">
        <f t="shared" si="0"/>
        <v>-57</v>
      </c>
      <c r="H56" s="16">
        <f t="shared" si="1"/>
        <v>-8322</v>
      </c>
    </row>
    <row r="57" spans="1:8" ht="15">
      <c r="A57" s="28" t="s">
        <v>104</v>
      </c>
      <c r="B57" s="16">
        <v>2816</v>
      </c>
      <c r="C57" s="17">
        <v>43646</v>
      </c>
      <c r="D57" s="17">
        <v>43620</v>
      </c>
      <c r="E57" s="17"/>
      <c r="F57" s="17"/>
      <c r="G57" s="1">
        <f t="shared" si="0"/>
        <v>-26</v>
      </c>
      <c r="H57" s="16">
        <f t="shared" si="1"/>
        <v>-73216</v>
      </c>
    </row>
    <row r="58" spans="1:8" ht="15">
      <c r="A58" s="28" t="s">
        <v>83</v>
      </c>
      <c r="B58" s="16">
        <v>8.58</v>
      </c>
      <c r="C58" s="17">
        <v>43646</v>
      </c>
      <c r="D58" s="17">
        <v>43621</v>
      </c>
      <c r="E58" s="17"/>
      <c r="F58" s="17"/>
      <c r="G58" s="1">
        <f t="shared" si="0"/>
        <v>-25</v>
      </c>
      <c r="H58" s="16">
        <f t="shared" si="1"/>
        <v>-214.5</v>
      </c>
    </row>
    <row r="59" spans="1:8" ht="15">
      <c r="A59" s="28" t="s">
        <v>84</v>
      </c>
      <c r="B59" s="16">
        <v>50.36</v>
      </c>
      <c r="C59" s="17">
        <v>43618</v>
      </c>
      <c r="D59" s="17">
        <v>43621</v>
      </c>
      <c r="E59" s="17"/>
      <c r="F59" s="17"/>
      <c r="G59" s="1">
        <f t="shared" si="0"/>
        <v>3</v>
      </c>
      <c r="H59" s="16">
        <f t="shared" si="1"/>
        <v>151.07999999999998</v>
      </c>
    </row>
    <row r="60" spans="1:8" ht="15">
      <c r="A60" s="28" t="s">
        <v>85</v>
      </c>
      <c r="B60" s="16">
        <v>2.43</v>
      </c>
      <c r="C60" s="17">
        <v>43661</v>
      </c>
      <c r="D60" s="17">
        <v>43621</v>
      </c>
      <c r="E60" s="17"/>
      <c r="F60" s="17"/>
      <c r="G60" s="1">
        <f t="shared" si="0"/>
        <v>-40</v>
      </c>
      <c r="H60" s="16">
        <f t="shared" si="1"/>
        <v>-97.2</v>
      </c>
    </row>
    <row r="61" spans="1:8" ht="15">
      <c r="A61" s="28" t="s">
        <v>86</v>
      </c>
      <c r="B61" s="16">
        <v>10.89</v>
      </c>
      <c r="C61" s="17">
        <v>43615</v>
      </c>
      <c r="D61" s="17">
        <v>43621</v>
      </c>
      <c r="E61" s="17"/>
      <c r="F61" s="17"/>
      <c r="G61" s="1">
        <f t="shared" si="0"/>
        <v>6</v>
      </c>
      <c r="H61" s="16">
        <f t="shared" si="1"/>
        <v>65.34</v>
      </c>
    </row>
    <row r="62" spans="1:8" ht="15">
      <c r="A62" s="28" t="s">
        <v>87</v>
      </c>
      <c r="B62" s="16">
        <v>46.13</v>
      </c>
      <c r="C62" s="17">
        <v>43615</v>
      </c>
      <c r="D62" s="17">
        <v>43621</v>
      </c>
      <c r="E62" s="17"/>
      <c r="F62" s="17"/>
      <c r="G62" s="1">
        <f t="shared" si="0"/>
        <v>6</v>
      </c>
      <c r="H62" s="16">
        <f t="shared" si="1"/>
        <v>276.78000000000003</v>
      </c>
    </row>
    <row r="63" spans="1:8" ht="15">
      <c r="A63" s="28" t="s">
        <v>88</v>
      </c>
      <c r="B63" s="16">
        <v>21.57</v>
      </c>
      <c r="C63" s="17">
        <v>43646</v>
      </c>
      <c r="D63" s="17">
        <v>43621</v>
      </c>
      <c r="E63" s="17"/>
      <c r="F63" s="17"/>
      <c r="G63" s="1">
        <f t="shared" si="0"/>
        <v>-25</v>
      </c>
      <c r="H63" s="16">
        <f t="shared" si="1"/>
        <v>-539.25</v>
      </c>
    </row>
    <row r="64" spans="1:8" ht="15">
      <c r="A64" s="28" t="s">
        <v>89</v>
      </c>
      <c r="B64" s="16">
        <v>19.05</v>
      </c>
      <c r="C64" s="17">
        <v>43661</v>
      </c>
      <c r="D64" s="17">
        <v>43621</v>
      </c>
      <c r="E64" s="17"/>
      <c r="F64" s="17"/>
      <c r="G64" s="1">
        <f t="shared" si="0"/>
        <v>-40</v>
      </c>
      <c r="H64" s="16">
        <f t="shared" si="1"/>
        <v>-762</v>
      </c>
    </row>
    <row r="65" spans="1:8" ht="15">
      <c r="A65" s="28" t="s">
        <v>105</v>
      </c>
      <c r="B65" s="16">
        <v>8037.37</v>
      </c>
      <c r="C65" s="17">
        <v>43646</v>
      </c>
      <c r="D65" s="17">
        <v>43622</v>
      </c>
      <c r="E65" s="17"/>
      <c r="F65" s="17"/>
      <c r="G65" s="1">
        <f t="shared" si="0"/>
        <v>-24</v>
      </c>
      <c r="H65" s="16">
        <f t="shared" si="1"/>
        <v>-192896.88</v>
      </c>
    </row>
    <row r="66" spans="1:8" ht="15">
      <c r="A66" s="28" t="s">
        <v>90</v>
      </c>
      <c r="B66" s="16">
        <v>35.11</v>
      </c>
      <c r="C66" s="17">
        <v>43616</v>
      </c>
      <c r="D66" s="17">
        <v>43622</v>
      </c>
      <c r="E66" s="17"/>
      <c r="F66" s="17"/>
      <c r="G66" s="1">
        <f t="shared" si="0"/>
        <v>6</v>
      </c>
      <c r="H66" s="16">
        <f t="shared" si="1"/>
        <v>210.66</v>
      </c>
    </row>
    <row r="67" spans="1:8" ht="15">
      <c r="A67" s="28" t="s">
        <v>92</v>
      </c>
      <c r="B67" s="16">
        <v>38.64</v>
      </c>
      <c r="C67" s="17">
        <v>43633</v>
      </c>
      <c r="D67" s="17">
        <v>43622</v>
      </c>
      <c r="E67" s="17"/>
      <c r="F67" s="17"/>
      <c r="G67" s="1">
        <f t="shared" si="0"/>
        <v>-11</v>
      </c>
      <c r="H67" s="16">
        <f t="shared" si="1"/>
        <v>-425.04</v>
      </c>
    </row>
    <row r="68" spans="1:8" ht="15">
      <c r="A68" s="28" t="s">
        <v>93</v>
      </c>
      <c r="B68" s="16">
        <v>38.18</v>
      </c>
      <c r="C68" s="17">
        <v>43630</v>
      </c>
      <c r="D68" s="17">
        <v>43622</v>
      </c>
      <c r="E68" s="17"/>
      <c r="F68" s="17"/>
      <c r="G68" s="1">
        <f t="shared" si="0"/>
        <v>-8</v>
      </c>
      <c r="H68" s="16">
        <f t="shared" si="1"/>
        <v>-305.44</v>
      </c>
    </row>
    <row r="69" spans="1:8" ht="15">
      <c r="A69" s="28" t="s">
        <v>94</v>
      </c>
      <c r="B69" s="16">
        <v>4.36</v>
      </c>
      <c r="C69" s="17">
        <v>43615</v>
      </c>
      <c r="D69" s="17">
        <v>43622</v>
      </c>
      <c r="E69" s="17"/>
      <c r="F69" s="17"/>
      <c r="G69" s="1">
        <f aca="true" t="shared" si="2" ref="G69:G132">D69-C69-(F69-E69)</f>
        <v>7</v>
      </c>
      <c r="H69" s="16">
        <f aca="true" t="shared" si="3" ref="H69:H132">B69*G69</f>
        <v>30.520000000000003</v>
      </c>
    </row>
    <row r="70" spans="1:8" ht="15">
      <c r="A70" s="28" t="s">
        <v>96</v>
      </c>
      <c r="B70" s="16">
        <v>63.64</v>
      </c>
      <c r="C70" s="17">
        <v>43644</v>
      </c>
      <c r="D70" s="17">
        <v>43622</v>
      </c>
      <c r="E70" s="17"/>
      <c r="F70" s="17"/>
      <c r="G70" s="1">
        <f t="shared" si="2"/>
        <v>-22</v>
      </c>
      <c r="H70" s="16">
        <f t="shared" si="3"/>
        <v>-1400.08</v>
      </c>
    </row>
    <row r="71" spans="1:8" ht="15">
      <c r="A71" s="28" t="s">
        <v>97</v>
      </c>
      <c r="B71" s="16">
        <v>31.82</v>
      </c>
      <c r="C71" s="17">
        <v>43645</v>
      </c>
      <c r="D71" s="17">
        <v>43622</v>
      </c>
      <c r="E71" s="17"/>
      <c r="F71" s="17"/>
      <c r="G71" s="1">
        <f t="shared" si="2"/>
        <v>-23</v>
      </c>
      <c r="H71" s="16">
        <f t="shared" si="3"/>
        <v>-731.86</v>
      </c>
    </row>
    <row r="72" spans="1:8" ht="15">
      <c r="A72" s="28" t="s">
        <v>100</v>
      </c>
      <c r="B72" s="16">
        <v>14.85</v>
      </c>
      <c r="C72" s="17">
        <v>43661</v>
      </c>
      <c r="D72" s="17">
        <v>43622</v>
      </c>
      <c r="E72" s="17"/>
      <c r="F72" s="17"/>
      <c r="G72" s="1">
        <f t="shared" si="2"/>
        <v>-39</v>
      </c>
      <c r="H72" s="16">
        <f t="shared" si="3"/>
        <v>-579.15</v>
      </c>
    </row>
    <row r="73" spans="1:8" ht="15">
      <c r="A73" s="28" t="s">
        <v>101</v>
      </c>
      <c r="B73" s="16">
        <v>18.26</v>
      </c>
      <c r="C73" s="17">
        <v>43677</v>
      </c>
      <c r="D73" s="17">
        <v>43622</v>
      </c>
      <c r="E73" s="17"/>
      <c r="F73" s="17"/>
      <c r="G73" s="1">
        <f t="shared" si="2"/>
        <v>-55</v>
      </c>
      <c r="H73" s="16">
        <f t="shared" si="3"/>
        <v>-1004.3000000000001</v>
      </c>
    </row>
    <row r="74" spans="1:8" ht="15">
      <c r="A74" s="28" t="s">
        <v>103</v>
      </c>
      <c r="B74" s="16">
        <v>32.12</v>
      </c>
      <c r="C74" s="17">
        <v>43677</v>
      </c>
      <c r="D74" s="17">
        <v>43622</v>
      </c>
      <c r="E74" s="17"/>
      <c r="F74" s="17"/>
      <c r="G74" s="1">
        <f t="shared" si="2"/>
        <v>-55</v>
      </c>
      <c r="H74" s="16">
        <f t="shared" si="3"/>
        <v>-1766.6</v>
      </c>
    </row>
    <row r="75" spans="1:8" ht="15">
      <c r="A75" s="28" t="s">
        <v>102</v>
      </c>
      <c r="B75" s="16">
        <v>52.36</v>
      </c>
      <c r="C75" s="17">
        <v>43677</v>
      </c>
      <c r="D75" s="17">
        <v>43622</v>
      </c>
      <c r="E75" s="17"/>
      <c r="F75" s="17"/>
      <c r="G75" s="1">
        <f t="shared" si="2"/>
        <v>-55</v>
      </c>
      <c r="H75" s="16">
        <f t="shared" si="3"/>
        <v>-2879.8</v>
      </c>
    </row>
    <row r="76" spans="1:8" ht="15">
      <c r="A76" s="28" t="s">
        <v>106</v>
      </c>
      <c r="B76" s="16">
        <v>1334</v>
      </c>
      <c r="C76" s="17">
        <v>43651</v>
      </c>
      <c r="D76" s="17">
        <v>43626</v>
      </c>
      <c r="E76" s="17"/>
      <c r="F76" s="17"/>
      <c r="G76" s="1">
        <f t="shared" si="2"/>
        <v>-25</v>
      </c>
      <c r="H76" s="16">
        <f t="shared" si="3"/>
        <v>-33350</v>
      </c>
    </row>
    <row r="77" spans="1:8" ht="15">
      <c r="A77" s="28" t="s">
        <v>107</v>
      </c>
      <c r="B77" s="16">
        <v>1334</v>
      </c>
      <c r="C77" s="17">
        <v>43651</v>
      </c>
      <c r="D77" s="17">
        <v>43626</v>
      </c>
      <c r="E77" s="17"/>
      <c r="F77" s="17"/>
      <c r="G77" s="1">
        <f t="shared" si="2"/>
        <v>-25</v>
      </c>
      <c r="H77" s="16">
        <f t="shared" si="3"/>
        <v>-33350</v>
      </c>
    </row>
    <row r="78" spans="1:8" ht="15">
      <c r="A78" s="28" t="s">
        <v>108</v>
      </c>
      <c r="B78" s="16">
        <v>2099.99</v>
      </c>
      <c r="C78" s="17">
        <v>43650</v>
      </c>
      <c r="D78" s="17">
        <v>43626</v>
      </c>
      <c r="E78" s="17"/>
      <c r="F78" s="17"/>
      <c r="G78" s="1">
        <f t="shared" si="2"/>
        <v>-24</v>
      </c>
      <c r="H78" s="16">
        <f t="shared" si="3"/>
        <v>-50399.759999999995</v>
      </c>
    </row>
    <row r="79" spans="1:8" ht="15">
      <c r="A79" s="28" t="s">
        <v>109</v>
      </c>
      <c r="B79" s="16">
        <v>166</v>
      </c>
      <c r="C79" s="17">
        <v>43646</v>
      </c>
      <c r="D79" s="17">
        <v>43626</v>
      </c>
      <c r="E79" s="17"/>
      <c r="F79" s="17"/>
      <c r="G79" s="1">
        <f t="shared" si="2"/>
        <v>-20</v>
      </c>
      <c r="H79" s="16">
        <f t="shared" si="3"/>
        <v>-3320</v>
      </c>
    </row>
    <row r="80" spans="1:8" ht="15">
      <c r="A80" s="28" t="s">
        <v>110</v>
      </c>
      <c r="B80" s="16">
        <v>87.45</v>
      </c>
      <c r="C80" s="17">
        <v>43672</v>
      </c>
      <c r="D80" s="17">
        <v>43626</v>
      </c>
      <c r="E80" s="17"/>
      <c r="F80" s="17"/>
      <c r="G80" s="1">
        <f t="shared" si="2"/>
        <v>-46</v>
      </c>
      <c r="H80" s="16">
        <f t="shared" si="3"/>
        <v>-4022.7000000000003</v>
      </c>
    </row>
    <row r="81" spans="1:8" ht="15">
      <c r="A81" s="28" t="s">
        <v>111</v>
      </c>
      <c r="B81" s="16">
        <v>5.06</v>
      </c>
      <c r="C81" s="17">
        <v>43674</v>
      </c>
      <c r="D81" s="17">
        <v>43626</v>
      </c>
      <c r="E81" s="17"/>
      <c r="F81" s="17"/>
      <c r="G81" s="1">
        <f t="shared" si="2"/>
        <v>-48</v>
      </c>
      <c r="H81" s="16">
        <f t="shared" si="3"/>
        <v>-242.88</v>
      </c>
    </row>
    <row r="82" spans="1:8" ht="15">
      <c r="A82" s="28" t="s">
        <v>112</v>
      </c>
      <c r="B82" s="16">
        <v>363.64</v>
      </c>
      <c r="C82" s="17">
        <v>43646</v>
      </c>
      <c r="D82" s="17">
        <v>43626</v>
      </c>
      <c r="E82" s="17"/>
      <c r="F82" s="17"/>
      <c r="G82" s="1">
        <f t="shared" si="2"/>
        <v>-20</v>
      </c>
      <c r="H82" s="16">
        <f t="shared" si="3"/>
        <v>-7272.799999999999</v>
      </c>
    </row>
    <row r="83" spans="1:8" ht="15">
      <c r="A83" s="28" t="s">
        <v>113</v>
      </c>
      <c r="B83" s="16">
        <v>500</v>
      </c>
      <c r="C83" s="17">
        <v>43646</v>
      </c>
      <c r="D83" s="17">
        <v>43626</v>
      </c>
      <c r="E83" s="17"/>
      <c r="F83" s="17"/>
      <c r="G83" s="1">
        <f t="shared" si="2"/>
        <v>-20</v>
      </c>
      <c r="H83" s="16">
        <f t="shared" si="3"/>
        <v>-10000</v>
      </c>
    </row>
    <row r="84" spans="1:8" ht="15">
      <c r="A84" s="28" t="s">
        <v>114</v>
      </c>
      <c r="B84" s="16">
        <v>480</v>
      </c>
      <c r="C84" s="17">
        <v>43613</v>
      </c>
      <c r="D84" s="17">
        <v>43626</v>
      </c>
      <c r="E84" s="17"/>
      <c r="F84" s="17"/>
      <c r="G84" s="1">
        <f t="shared" si="2"/>
        <v>13</v>
      </c>
      <c r="H84" s="16">
        <f t="shared" si="3"/>
        <v>6240</v>
      </c>
    </row>
    <row r="85" spans="1:8" ht="15">
      <c r="A85" s="28" t="s">
        <v>115</v>
      </c>
      <c r="B85" s="16">
        <v>609.09</v>
      </c>
      <c r="C85" s="17">
        <v>43646</v>
      </c>
      <c r="D85" s="17">
        <v>43626</v>
      </c>
      <c r="E85" s="17"/>
      <c r="F85" s="17"/>
      <c r="G85" s="1">
        <f t="shared" si="2"/>
        <v>-20</v>
      </c>
      <c r="H85" s="16">
        <f t="shared" si="3"/>
        <v>-12181.800000000001</v>
      </c>
    </row>
    <row r="86" spans="1:8" ht="15">
      <c r="A86" s="28" t="s">
        <v>116</v>
      </c>
      <c r="B86" s="16">
        <v>290.91</v>
      </c>
      <c r="C86" s="17">
        <v>43653</v>
      </c>
      <c r="D86" s="17">
        <v>43627</v>
      </c>
      <c r="E86" s="17"/>
      <c r="F86" s="17"/>
      <c r="G86" s="1">
        <f t="shared" si="2"/>
        <v>-26</v>
      </c>
      <c r="H86" s="16">
        <f t="shared" si="3"/>
        <v>-7563.660000000001</v>
      </c>
    </row>
    <row r="87" spans="1:8" ht="15">
      <c r="A87" s="28" t="s">
        <v>117</v>
      </c>
      <c r="B87" s="16">
        <v>272.73</v>
      </c>
      <c r="C87" s="17">
        <v>43653</v>
      </c>
      <c r="D87" s="17">
        <v>43627</v>
      </c>
      <c r="E87" s="17"/>
      <c r="F87" s="17"/>
      <c r="G87" s="1">
        <f t="shared" si="2"/>
        <v>-26</v>
      </c>
      <c r="H87" s="16">
        <f t="shared" si="3"/>
        <v>-7090.9800000000005</v>
      </c>
    </row>
    <row r="88" spans="1:8" ht="15">
      <c r="A88" s="28" t="s">
        <v>118</v>
      </c>
      <c r="B88" s="16">
        <v>309.09</v>
      </c>
      <c r="C88" s="17">
        <v>43646</v>
      </c>
      <c r="D88" s="17">
        <v>43627</v>
      </c>
      <c r="E88" s="17"/>
      <c r="F88" s="17"/>
      <c r="G88" s="1">
        <f t="shared" si="2"/>
        <v>-19</v>
      </c>
      <c r="H88" s="16">
        <f t="shared" si="3"/>
        <v>-5872.709999999999</v>
      </c>
    </row>
    <row r="89" spans="1:8" ht="15">
      <c r="A89" s="28" t="s">
        <v>106</v>
      </c>
      <c r="B89" s="16">
        <v>293.48</v>
      </c>
      <c r="C89" s="17">
        <v>43651</v>
      </c>
      <c r="D89" s="17">
        <v>43627</v>
      </c>
      <c r="E89" s="17"/>
      <c r="F89" s="17"/>
      <c r="G89" s="1">
        <f t="shared" si="2"/>
        <v>-24</v>
      </c>
      <c r="H89" s="16">
        <f t="shared" si="3"/>
        <v>-7043.52</v>
      </c>
    </row>
    <row r="90" spans="1:8" ht="15">
      <c r="A90" s="28" t="s">
        <v>107</v>
      </c>
      <c r="B90" s="16">
        <v>293.48</v>
      </c>
      <c r="C90" s="17">
        <v>43651</v>
      </c>
      <c r="D90" s="17">
        <v>43627</v>
      </c>
      <c r="E90" s="17"/>
      <c r="F90" s="17"/>
      <c r="G90" s="1">
        <f t="shared" si="2"/>
        <v>-24</v>
      </c>
      <c r="H90" s="16">
        <f t="shared" si="3"/>
        <v>-7043.52</v>
      </c>
    </row>
    <row r="91" spans="1:8" ht="15">
      <c r="A91" s="28" t="s">
        <v>109</v>
      </c>
      <c r="B91" s="16">
        <v>36.52</v>
      </c>
      <c r="C91" s="17">
        <v>43646</v>
      </c>
      <c r="D91" s="17">
        <v>43627</v>
      </c>
      <c r="E91" s="17"/>
      <c r="F91" s="17"/>
      <c r="G91" s="1">
        <f t="shared" si="2"/>
        <v>-19</v>
      </c>
      <c r="H91" s="16">
        <f t="shared" si="3"/>
        <v>-693.8800000000001</v>
      </c>
    </row>
    <row r="92" spans="1:8" ht="15">
      <c r="A92" s="28" t="s">
        <v>110</v>
      </c>
      <c r="B92" s="16">
        <v>19.24</v>
      </c>
      <c r="C92" s="17">
        <v>43672</v>
      </c>
      <c r="D92" s="17">
        <v>43627</v>
      </c>
      <c r="E92" s="17"/>
      <c r="F92" s="17"/>
      <c r="G92" s="1">
        <f t="shared" si="2"/>
        <v>-45</v>
      </c>
      <c r="H92" s="16">
        <f t="shared" si="3"/>
        <v>-865.8</v>
      </c>
    </row>
    <row r="93" spans="1:8" ht="15">
      <c r="A93" s="28" t="s">
        <v>111</v>
      </c>
      <c r="B93" s="16">
        <v>1.11</v>
      </c>
      <c r="C93" s="17">
        <v>43674</v>
      </c>
      <c r="D93" s="17">
        <v>43627</v>
      </c>
      <c r="E93" s="17"/>
      <c r="F93" s="17"/>
      <c r="G93" s="1">
        <f t="shared" si="2"/>
        <v>-47</v>
      </c>
      <c r="H93" s="16">
        <f t="shared" si="3"/>
        <v>-52.17</v>
      </c>
    </row>
    <row r="94" spans="1:8" ht="15">
      <c r="A94" s="28" t="s">
        <v>112</v>
      </c>
      <c r="B94" s="16">
        <v>36.36</v>
      </c>
      <c r="C94" s="17">
        <v>43646</v>
      </c>
      <c r="D94" s="17">
        <v>43627</v>
      </c>
      <c r="E94" s="17"/>
      <c r="F94" s="17"/>
      <c r="G94" s="1">
        <f t="shared" si="2"/>
        <v>-19</v>
      </c>
      <c r="H94" s="16">
        <f t="shared" si="3"/>
        <v>-690.84</v>
      </c>
    </row>
    <row r="95" spans="1:8" ht="15">
      <c r="A95" s="28" t="s">
        <v>113</v>
      </c>
      <c r="B95" s="16">
        <v>50</v>
      </c>
      <c r="C95" s="17">
        <v>43646</v>
      </c>
      <c r="D95" s="17">
        <v>43627</v>
      </c>
      <c r="E95" s="17"/>
      <c r="F95" s="17"/>
      <c r="G95" s="1">
        <f t="shared" si="2"/>
        <v>-19</v>
      </c>
      <c r="H95" s="16">
        <f t="shared" si="3"/>
        <v>-950</v>
      </c>
    </row>
    <row r="96" spans="1:8" ht="15">
      <c r="A96" s="28" t="s">
        <v>114</v>
      </c>
      <c r="B96" s="16">
        <v>105.6</v>
      </c>
      <c r="C96" s="17">
        <v>43613</v>
      </c>
      <c r="D96" s="17">
        <v>43627</v>
      </c>
      <c r="E96" s="17"/>
      <c r="F96" s="17"/>
      <c r="G96" s="1">
        <f t="shared" si="2"/>
        <v>14</v>
      </c>
      <c r="H96" s="16">
        <f t="shared" si="3"/>
        <v>1478.3999999999999</v>
      </c>
    </row>
    <row r="97" spans="1:8" ht="15">
      <c r="A97" s="28" t="s">
        <v>115</v>
      </c>
      <c r="B97" s="16">
        <v>60.91</v>
      </c>
      <c r="C97" s="17">
        <v>43646</v>
      </c>
      <c r="D97" s="17">
        <v>43627</v>
      </c>
      <c r="E97" s="17"/>
      <c r="F97" s="17"/>
      <c r="G97" s="1">
        <f t="shared" si="2"/>
        <v>-19</v>
      </c>
      <c r="H97" s="16">
        <f t="shared" si="3"/>
        <v>-1157.29</v>
      </c>
    </row>
    <row r="98" spans="1:8" ht="15">
      <c r="A98" s="28" t="s">
        <v>116</v>
      </c>
      <c r="B98" s="16">
        <v>29.09</v>
      </c>
      <c r="C98" s="17">
        <v>43653</v>
      </c>
      <c r="D98" s="17">
        <v>43627</v>
      </c>
      <c r="E98" s="17"/>
      <c r="F98" s="17"/>
      <c r="G98" s="1">
        <f t="shared" si="2"/>
        <v>-26</v>
      </c>
      <c r="H98" s="16">
        <f t="shared" si="3"/>
        <v>-756.34</v>
      </c>
    </row>
    <row r="99" spans="1:8" ht="15">
      <c r="A99" s="28" t="s">
        <v>117</v>
      </c>
      <c r="B99" s="16">
        <v>27.27</v>
      </c>
      <c r="C99" s="17">
        <v>43653</v>
      </c>
      <c r="D99" s="17">
        <v>43627</v>
      </c>
      <c r="E99" s="17"/>
      <c r="F99" s="17"/>
      <c r="G99" s="1">
        <f t="shared" si="2"/>
        <v>-26</v>
      </c>
      <c r="H99" s="16">
        <f t="shared" si="3"/>
        <v>-709.02</v>
      </c>
    </row>
    <row r="100" spans="1:8" ht="15">
      <c r="A100" s="28" t="s">
        <v>118</v>
      </c>
      <c r="B100" s="16">
        <v>30.91</v>
      </c>
      <c r="C100" s="17">
        <v>43646</v>
      </c>
      <c r="D100" s="17">
        <v>43627</v>
      </c>
      <c r="E100" s="17"/>
      <c r="F100" s="17"/>
      <c r="G100" s="1">
        <f t="shared" si="2"/>
        <v>-19</v>
      </c>
      <c r="H100" s="16">
        <f t="shared" si="3"/>
        <v>-587.29</v>
      </c>
    </row>
    <row r="101" spans="1:8" ht="15">
      <c r="A101" s="28" t="s">
        <v>119</v>
      </c>
      <c r="B101" s="16">
        <v>621.82</v>
      </c>
      <c r="C101" s="17">
        <v>43646</v>
      </c>
      <c r="D101" s="17">
        <v>43628</v>
      </c>
      <c r="E101" s="17"/>
      <c r="F101" s="17"/>
      <c r="G101" s="1">
        <f t="shared" si="2"/>
        <v>-18</v>
      </c>
      <c r="H101" s="16">
        <f t="shared" si="3"/>
        <v>-11192.76</v>
      </c>
    </row>
    <row r="102" spans="1:8" ht="15">
      <c r="A102" s="28" t="s">
        <v>119</v>
      </c>
      <c r="B102" s="16">
        <v>69.09</v>
      </c>
      <c r="C102" s="17">
        <v>43646</v>
      </c>
      <c r="D102" s="17">
        <v>43628</v>
      </c>
      <c r="E102" s="17"/>
      <c r="F102" s="17"/>
      <c r="G102" s="1">
        <f t="shared" si="2"/>
        <v>-18</v>
      </c>
      <c r="H102" s="16">
        <f t="shared" si="3"/>
        <v>-1243.6200000000001</v>
      </c>
    </row>
    <row r="103" spans="1:8" ht="15">
      <c r="A103" s="28" t="s">
        <v>105</v>
      </c>
      <c r="B103" s="16">
        <v>1768.22</v>
      </c>
      <c r="C103" s="17">
        <v>43646</v>
      </c>
      <c r="D103" s="17">
        <v>43628</v>
      </c>
      <c r="E103" s="17"/>
      <c r="F103" s="17"/>
      <c r="G103" s="1">
        <f t="shared" si="2"/>
        <v>-18</v>
      </c>
      <c r="H103" s="16">
        <f t="shared" si="3"/>
        <v>-31827.96</v>
      </c>
    </row>
    <row r="104" spans="1:8" ht="15">
      <c r="A104" s="28" t="s">
        <v>120</v>
      </c>
      <c r="B104" s="16">
        <v>62</v>
      </c>
      <c r="C104" s="17">
        <v>43649</v>
      </c>
      <c r="D104" s="17">
        <v>43628</v>
      </c>
      <c r="E104" s="17"/>
      <c r="F104" s="17"/>
      <c r="G104" s="1">
        <f t="shared" si="2"/>
        <v>-21</v>
      </c>
      <c r="H104" s="16">
        <f t="shared" si="3"/>
        <v>-1302</v>
      </c>
    </row>
    <row r="105" spans="1:8" ht="15">
      <c r="A105" s="28" t="s">
        <v>120</v>
      </c>
      <c r="B105" s="16">
        <v>13.64</v>
      </c>
      <c r="C105" s="17">
        <v>43649</v>
      </c>
      <c r="D105" s="17">
        <v>43628</v>
      </c>
      <c r="E105" s="17"/>
      <c r="F105" s="17"/>
      <c r="G105" s="1">
        <f t="shared" si="2"/>
        <v>-21</v>
      </c>
      <c r="H105" s="16">
        <f t="shared" si="3"/>
        <v>-286.44</v>
      </c>
    </row>
    <row r="106" spans="1:8" ht="15">
      <c r="A106" s="28" t="s">
        <v>121</v>
      </c>
      <c r="B106" s="16">
        <v>440.91</v>
      </c>
      <c r="C106" s="17">
        <v>43646</v>
      </c>
      <c r="D106" s="17">
        <v>43633</v>
      </c>
      <c r="E106" s="17"/>
      <c r="F106" s="17"/>
      <c r="G106" s="1">
        <f t="shared" si="2"/>
        <v>-13</v>
      </c>
      <c r="H106" s="16">
        <f t="shared" si="3"/>
        <v>-5731.83</v>
      </c>
    </row>
    <row r="107" spans="1:8" ht="15">
      <c r="A107" s="28" t="s">
        <v>121</v>
      </c>
      <c r="B107" s="16">
        <v>44.09</v>
      </c>
      <c r="C107" s="17">
        <v>43646</v>
      </c>
      <c r="D107" s="17">
        <v>43633</v>
      </c>
      <c r="E107" s="17"/>
      <c r="F107" s="17"/>
      <c r="G107" s="1">
        <f t="shared" si="2"/>
        <v>-13</v>
      </c>
      <c r="H107" s="16">
        <f t="shared" si="3"/>
        <v>-573.1700000000001</v>
      </c>
    </row>
    <row r="108" spans="1:8" ht="15">
      <c r="A108" s="28" t="s">
        <v>122</v>
      </c>
      <c r="B108" s="16">
        <v>345.45</v>
      </c>
      <c r="C108" s="17">
        <v>43646</v>
      </c>
      <c r="D108" s="17">
        <v>43633</v>
      </c>
      <c r="E108" s="17"/>
      <c r="F108" s="17"/>
      <c r="G108" s="1">
        <f t="shared" si="2"/>
        <v>-13</v>
      </c>
      <c r="H108" s="16">
        <f t="shared" si="3"/>
        <v>-4490.849999999999</v>
      </c>
    </row>
    <row r="109" spans="1:8" ht="15">
      <c r="A109" s="28" t="s">
        <v>122</v>
      </c>
      <c r="B109" s="16">
        <v>34.55</v>
      </c>
      <c r="C109" s="17">
        <v>43646</v>
      </c>
      <c r="D109" s="17">
        <v>43633</v>
      </c>
      <c r="E109" s="17"/>
      <c r="F109" s="17"/>
      <c r="G109" s="1">
        <f t="shared" si="2"/>
        <v>-13</v>
      </c>
      <c r="H109" s="16">
        <f t="shared" si="3"/>
        <v>-449.15</v>
      </c>
    </row>
    <row r="110" spans="1:8" ht="15">
      <c r="A110" s="28" t="s">
        <v>123</v>
      </c>
      <c r="B110" s="16">
        <v>1994.03</v>
      </c>
      <c r="C110" s="17">
        <v>43677</v>
      </c>
      <c r="D110" s="17">
        <v>43633</v>
      </c>
      <c r="E110" s="17"/>
      <c r="F110" s="17"/>
      <c r="G110" s="1">
        <f t="shared" si="2"/>
        <v>-44</v>
      </c>
      <c r="H110" s="16">
        <f t="shared" si="3"/>
        <v>-87737.31999999999</v>
      </c>
    </row>
    <row r="111" spans="1:8" ht="15">
      <c r="A111" s="28" t="s">
        <v>123</v>
      </c>
      <c r="B111" s="16">
        <v>275.97</v>
      </c>
      <c r="C111" s="17">
        <v>43677</v>
      </c>
      <c r="D111" s="17">
        <v>43633</v>
      </c>
      <c r="E111" s="17"/>
      <c r="F111" s="17"/>
      <c r="G111" s="1">
        <f t="shared" si="2"/>
        <v>-44</v>
      </c>
      <c r="H111" s="16">
        <f t="shared" si="3"/>
        <v>-12142.68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38302.88</v>
      </c>
      <c r="C1">
        <f>COUNTA(A4:A203)</f>
        <v>76</v>
      </c>
      <c r="G1" s="20">
        <f>IF(B1&lt;&gt;0,H1/B1,0)</f>
        <v>-2.697459825475265</v>
      </c>
      <c r="H1" s="19">
        <f>SUM(H4:H195)</f>
        <v>-103320.48000000001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124</v>
      </c>
      <c r="B4" s="16">
        <v>161.23</v>
      </c>
      <c r="C4" s="17">
        <v>43646</v>
      </c>
      <c r="D4" s="17">
        <v>43661</v>
      </c>
      <c r="E4" s="17"/>
      <c r="F4" s="17"/>
      <c r="G4" s="1">
        <f>D4-C4-(F4-E4)</f>
        <v>15</v>
      </c>
      <c r="H4" s="16">
        <f>B4*G4</f>
        <v>2418.45</v>
      </c>
    </row>
    <row r="5" spans="1:8" ht="15">
      <c r="A5" s="28" t="s">
        <v>125</v>
      </c>
      <c r="B5" s="16">
        <v>363.64</v>
      </c>
      <c r="C5" s="17">
        <v>43630</v>
      </c>
      <c r="D5" s="17">
        <v>43661</v>
      </c>
      <c r="E5" s="17"/>
      <c r="F5" s="17"/>
      <c r="G5" s="1">
        <f aca="true" t="shared" si="0" ref="G5:G68">D5-C5-(F5-E5)</f>
        <v>31</v>
      </c>
      <c r="H5" s="16">
        <f aca="true" t="shared" si="1" ref="H5:H68">B5*G5</f>
        <v>11272.84</v>
      </c>
    </row>
    <row r="6" spans="1:8" ht="15">
      <c r="A6" s="28" t="s">
        <v>126</v>
      </c>
      <c r="B6" s="16">
        <v>472.73</v>
      </c>
      <c r="C6" s="17">
        <v>43661</v>
      </c>
      <c r="D6" s="17">
        <v>43661</v>
      </c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 t="s">
        <v>127</v>
      </c>
      <c r="B7" s="16">
        <v>454.55</v>
      </c>
      <c r="C7" s="17">
        <v>43661</v>
      </c>
      <c r="D7" s="17">
        <v>43661</v>
      </c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 t="s">
        <v>128</v>
      </c>
      <c r="B8" s="16">
        <v>345.45</v>
      </c>
      <c r="C8" s="17">
        <v>43661</v>
      </c>
      <c r="D8" s="17">
        <v>43661</v>
      </c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 t="s">
        <v>129</v>
      </c>
      <c r="B9" s="16">
        <v>409.09</v>
      </c>
      <c r="C9" s="17">
        <v>43661</v>
      </c>
      <c r="D9" s="17">
        <v>43661</v>
      </c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 t="s">
        <v>130</v>
      </c>
      <c r="B10" s="16">
        <v>8037.37</v>
      </c>
      <c r="C10" s="17">
        <v>43674</v>
      </c>
      <c r="D10" s="17">
        <v>43661</v>
      </c>
      <c r="E10" s="17"/>
      <c r="F10" s="17"/>
      <c r="G10" s="1">
        <f t="shared" si="0"/>
        <v>-13</v>
      </c>
      <c r="H10" s="16">
        <f t="shared" si="1"/>
        <v>-104485.81</v>
      </c>
    </row>
    <row r="11" spans="1:8" ht="15">
      <c r="A11" s="28" t="s">
        <v>131</v>
      </c>
      <c r="B11" s="16">
        <v>320</v>
      </c>
      <c r="C11" s="17">
        <v>43667</v>
      </c>
      <c r="D11" s="17">
        <v>43661</v>
      </c>
      <c r="E11" s="17"/>
      <c r="F11" s="17"/>
      <c r="G11" s="1">
        <f t="shared" si="0"/>
        <v>-6</v>
      </c>
      <c r="H11" s="16">
        <f t="shared" si="1"/>
        <v>-1920</v>
      </c>
    </row>
    <row r="12" spans="1:8" ht="15">
      <c r="A12" s="28" t="s">
        <v>125</v>
      </c>
      <c r="B12" s="16">
        <v>36.36</v>
      </c>
      <c r="C12" s="17">
        <v>43630</v>
      </c>
      <c r="D12" s="17">
        <v>43665</v>
      </c>
      <c r="E12" s="17"/>
      <c r="F12" s="17"/>
      <c r="G12" s="1">
        <f t="shared" si="0"/>
        <v>35</v>
      </c>
      <c r="H12" s="16">
        <f t="shared" si="1"/>
        <v>1272.6</v>
      </c>
    </row>
    <row r="13" spans="1:8" ht="15">
      <c r="A13" s="28" t="s">
        <v>126</v>
      </c>
      <c r="B13" s="16">
        <v>47.27</v>
      </c>
      <c r="C13" s="17">
        <v>43661</v>
      </c>
      <c r="D13" s="17">
        <v>43665</v>
      </c>
      <c r="E13" s="17"/>
      <c r="F13" s="17"/>
      <c r="G13" s="1">
        <f t="shared" si="0"/>
        <v>4</v>
      </c>
      <c r="H13" s="16">
        <f t="shared" si="1"/>
        <v>189.08</v>
      </c>
    </row>
    <row r="14" spans="1:8" ht="15">
      <c r="A14" s="28" t="s">
        <v>127</v>
      </c>
      <c r="B14" s="16">
        <v>45.45</v>
      </c>
      <c r="C14" s="17">
        <v>43661</v>
      </c>
      <c r="D14" s="17">
        <v>43665</v>
      </c>
      <c r="E14" s="17"/>
      <c r="F14" s="17"/>
      <c r="G14" s="1">
        <f t="shared" si="0"/>
        <v>4</v>
      </c>
      <c r="H14" s="16">
        <f t="shared" si="1"/>
        <v>181.8</v>
      </c>
    </row>
    <row r="15" spans="1:8" ht="15">
      <c r="A15" s="28" t="s">
        <v>128</v>
      </c>
      <c r="B15" s="16">
        <v>34.55</v>
      </c>
      <c r="C15" s="17">
        <v>43661</v>
      </c>
      <c r="D15" s="17">
        <v>43665</v>
      </c>
      <c r="E15" s="17"/>
      <c r="F15" s="17"/>
      <c r="G15" s="1">
        <f t="shared" si="0"/>
        <v>4</v>
      </c>
      <c r="H15" s="16">
        <f t="shared" si="1"/>
        <v>138.2</v>
      </c>
    </row>
    <row r="16" spans="1:8" ht="15">
      <c r="A16" s="28" t="s">
        <v>129</v>
      </c>
      <c r="B16" s="16">
        <v>40.91</v>
      </c>
      <c r="C16" s="17">
        <v>43661</v>
      </c>
      <c r="D16" s="17">
        <v>43665</v>
      </c>
      <c r="E16" s="17"/>
      <c r="F16" s="17"/>
      <c r="G16" s="1">
        <f t="shared" si="0"/>
        <v>4</v>
      </c>
      <c r="H16" s="16">
        <f t="shared" si="1"/>
        <v>163.64</v>
      </c>
    </row>
    <row r="17" spans="1:8" ht="15">
      <c r="A17" s="28" t="s">
        <v>130</v>
      </c>
      <c r="B17" s="16">
        <v>1768.22</v>
      </c>
      <c r="C17" s="17">
        <v>43674</v>
      </c>
      <c r="D17" s="17">
        <v>43665</v>
      </c>
      <c r="E17" s="17"/>
      <c r="F17" s="17"/>
      <c r="G17" s="1">
        <f t="shared" si="0"/>
        <v>-9</v>
      </c>
      <c r="H17" s="16">
        <f t="shared" si="1"/>
        <v>-15913.98</v>
      </c>
    </row>
    <row r="18" spans="1:8" ht="15">
      <c r="A18" s="28" t="s">
        <v>124</v>
      </c>
      <c r="B18" s="16">
        <v>22.82</v>
      </c>
      <c r="C18" s="17">
        <v>43646</v>
      </c>
      <c r="D18" s="17">
        <v>43668</v>
      </c>
      <c r="E18" s="17"/>
      <c r="F18" s="17"/>
      <c r="G18" s="1">
        <f t="shared" si="0"/>
        <v>22</v>
      </c>
      <c r="H18" s="16">
        <f t="shared" si="1"/>
        <v>502.04</v>
      </c>
    </row>
    <row r="19" spans="1:8" ht="15">
      <c r="A19" s="28" t="s">
        <v>132</v>
      </c>
      <c r="B19" s="16">
        <v>1100</v>
      </c>
      <c r="C19" s="17">
        <v>43694</v>
      </c>
      <c r="D19" s="17">
        <v>43669</v>
      </c>
      <c r="E19" s="17"/>
      <c r="F19" s="17"/>
      <c r="G19" s="1">
        <f t="shared" si="0"/>
        <v>-25</v>
      </c>
      <c r="H19" s="16">
        <f t="shared" si="1"/>
        <v>-27500</v>
      </c>
    </row>
    <row r="20" spans="1:8" ht="15">
      <c r="A20" s="28" t="s">
        <v>133</v>
      </c>
      <c r="B20" s="16">
        <v>660</v>
      </c>
      <c r="C20" s="17">
        <v>43694</v>
      </c>
      <c r="D20" s="17">
        <v>43669</v>
      </c>
      <c r="E20" s="17"/>
      <c r="F20" s="17"/>
      <c r="G20" s="1">
        <f t="shared" si="0"/>
        <v>-25</v>
      </c>
      <c r="H20" s="16">
        <f t="shared" si="1"/>
        <v>-16500</v>
      </c>
    </row>
    <row r="21" spans="1:8" ht="15">
      <c r="A21" s="28" t="s">
        <v>134</v>
      </c>
      <c r="B21" s="16">
        <v>660</v>
      </c>
      <c r="C21" s="17">
        <v>43694</v>
      </c>
      <c r="D21" s="17">
        <v>43669</v>
      </c>
      <c r="E21" s="17"/>
      <c r="F21" s="17"/>
      <c r="G21" s="1">
        <f t="shared" si="0"/>
        <v>-25</v>
      </c>
      <c r="H21" s="16">
        <f t="shared" si="1"/>
        <v>-16500</v>
      </c>
    </row>
    <row r="22" spans="1:8" ht="15">
      <c r="A22" s="28" t="s">
        <v>135</v>
      </c>
      <c r="B22" s="16">
        <v>660</v>
      </c>
      <c r="C22" s="17">
        <v>43695</v>
      </c>
      <c r="D22" s="17">
        <v>43669</v>
      </c>
      <c r="E22" s="17"/>
      <c r="F22" s="17"/>
      <c r="G22" s="1">
        <f t="shared" si="0"/>
        <v>-26</v>
      </c>
      <c r="H22" s="16">
        <f t="shared" si="1"/>
        <v>-17160</v>
      </c>
    </row>
    <row r="23" spans="1:8" ht="15">
      <c r="A23" s="28" t="s">
        <v>136</v>
      </c>
      <c r="B23" s="16">
        <v>660</v>
      </c>
      <c r="C23" s="17">
        <v>43695</v>
      </c>
      <c r="D23" s="17">
        <v>43669</v>
      </c>
      <c r="E23" s="17"/>
      <c r="F23" s="17"/>
      <c r="G23" s="1">
        <f t="shared" si="0"/>
        <v>-26</v>
      </c>
      <c r="H23" s="16">
        <f t="shared" si="1"/>
        <v>-17160</v>
      </c>
    </row>
    <row r="24" spans="1:8" ht="15">
      <c r="A24" s="28" t="s">
        <v>137</v>
      </c>
      <c r="B24" s="16">
        <v>220</v>
      </c>
      <c r="C24" s="17">
        <v>43695</v>
      </c>
      <c r="D24" s="17">
        <v>43669</v>
      </c>
      <c r="E24" s="17"/>
      <c r="F24" s="17"/>
      <c r="G24" s="1">
        <f t="shared" si="0"/>
        <v>-26</v>
      </c>
      <c r="H24" s="16">
        <f t="shared" si="1"/>
        <v>-5720</v>
      </c>
    </row>
    <row r="25" spans="1:8" ht="15">
      <c r="A25" s="28" t="s">
        <v>138</v>
      </c>
      <c r="B25" s="16">
        <v>240</v>
      </c>
      <c r="C25" s="17">
        <v>43681</v>
      </c>
      <c r="D25" s="17">
        <v>43669</v>
      </c>
      <c r="E25" s="17"/>
      <c r="F25" s="17"/>
      <c r="G25" s="1">
        <f t="shared" si="0"/>
        <v>-12</v>
      </c>
      <c r="H25" s="16">
        <f t="shared" si="1"/>
        <v>-2880</v>
      </c>
    </row>
    <row r="26" spans="1:8" ht="15">
      <c r="A26" s="28" t="s">
        <v>138</v>
      </c>
      <c r="B26" s="16">
        <v>52.8</v>
      </c>
      <c r="C26" s="17">
        <v>43681</v>
      </c>
      <c r="D26" s="17">
        <v>43669</v>
      </c>
      <c r="E26" s="17"/>
      <c r="F26" s="17"/>
      <c r="G26" s="1">
        <f t="shared" si="0"/>
        <v>-12</v>
      </c>
      <c r="H26" s="16">
        <f t="shared" si="1"/>
        <v>-633.5999999999999</v>
      </c>
    </row>
    <row r="27" spans="1:8" ht="15">
      <c r="A27" s="28" t="s">
        <v>139</v>
      </c>
      <c r="B27" s="16">
        <v>1320</v>
      </c>
      <c r="C27" s="17">
        <v>43684</v>
      </c>
      <c r="D27" s="17">
        <v>43669</v>
      </c>
      <c r="E27" s="17"/>
      <c r="F27" s="17"/>
      <c r="G27" s="1">
        <f t="shared" si="0"/>
        <v>-15</v>
      </c>
      <c r="H27" s="16">
        <f t="shared" si="1"/>
        <v>-19800</v>
      </c>
    </row>
    <row r="28" spans="1:8" ht="15">
      <c r="A28" s="28" t="s">
        <v>140</v>
      </c>
      <c r="B28" s="16">
        <v>9.99</v>
      </c>
      <c r="C28" s="17">
        <v>43646</v>
      </c>
      <c r="D28" s="17">
        <v>43669</v>
      </c>
      <c r="E28" s="17"/>
      <c r="F28" s="17"/>
      <c r="G28" s="1">
        <f t="shared" si="0"/>
        <v>23</v>
      </c>
      <c r="H28" s="16">
        <f t="shared" si="1"/>
        <v>229.77</v>
      </c>
    </row>
    <row r="29" spans="1:8" ht="15">
      <c r="A29" s="28" t="s">
        <v>140</v>
      </c>
      <c r="B29" s="16">
        <v>2.2</v>
      </c>
      <c r="C29" s="17">
        <v>43646</v>
      </c>
      <c r="D29" s="17">
        <v>43669</v>
      </c>
      <c r="E29" s="17"/>
      <c r="F29" s="17"/>
      <c r="G29" s="1">
        <f t="shared" si="0"/>
        <v>23</v>
      </c>
      <c r="H29" s="16">
        <f t="shared" si="1"/>
        <v>50.6</v>
      </c>
    </row>
    <row r="30" spans="1:8" ht="15">
      <c r="A30" s="28" t="s">
        <v>141</v>
      </c>
      <c r="B30" s="16">
        <v>28.35</v>
      </c>
      <c r="C30" s="17">
        <v>43694</v>
      </c>
      <c r="D30" s="17">
        <v>43669</v>
      </c>
      <c r="E30" s="17"/>
      <c r="F30" s="17"/>
      <c r="G30" s="1">
        <f t="shared" si="0"/>
        <v>-25</v>
      </c>
      <c r="H30" s="16">
        <f t="shared" si="1"/>
        <v>-708.75</v>
      </c>
    </row>
    <row r="31" spans="1:8" ht="15">
      <c r="A31" s="28" t="s">
        <v>142</v>
      </c>
      <c r="B31" s="16">
        <v>222</v>
      </c>
      <c r="C31" s="17">
        <v>43708</v>
      </c>
      <c r="D31" s="17">
        <v>43669</v>
      </c>
      <c r="E31" s="17"/>
      <c r="F31" s="17"/>
      <c r="G31" s="1">
        <f t="shared" si="0"/>
        <v>-39</v>
      </c>
      <c r="H31" s="16">
        <f t="shared" si="1"/>
        <v>-8658</v>
      </c>
    </row>
    <row r="32" spans="1:8" ht="15">
      <c r="A32" s="28" t="s">
        <v>142</v>
      </c>
      <c r="B32" s="16">
        <v>48.84</v>
      </c>
      <c r="C32" s="17">
        <v>43708</v>
      </c>
      <c r="D32" s="17">
        <v>43669</v>
      </c>
      <c r="E32" s="17"/>
      <c r="F32" s="17"/>
      <c r="G32" s="1">
        <f t="shared" si="0"/>
        <v>-39</v>
      </c>
      <c r="H32" s="16">
        <f t="shared" si="1"/>
        <v>-1904.7600000000002</v>
      </c>
    </row>
    <row r="33" spans="1:8" ht="15">
      <c r="A33" s="28" t="s">
        <v>143</v>
      </c>
      <c r="B33" s="16">
        <v>467.21</v>
      </c>
      <c r="C33" s="17">
        <v>43646</v>
      </c>
      <c r="D33" s="17">
        <v>43670</v>
      </c>
      <c r="E33" s="17"/>
      <c r="F33" s="17"/>
      <c r="G33" s="1">
        <f t="shared" si="0"/>
        <v>24</v>
      </c>
      <c r="H33" s="16">
        <f t="shared" si="1"/>
        <v>11213.039999999999</v>
      </c>
    </row>
    <row r="34" spans="1:8" ht="15">
      <c r="A34" s="28" t="s">
        <v>143</v>
      </c>
      <c r="B34" s="16">
        <v>102.79</v>
      </c>
      <c r="C34" s="17">
        <v>43646</v>
      </c>
      <c r="D34" s="17">
        <v>43670</v>
      </c>
      <c r="E34" s="17"/>
      <c r="F34" s="17"/>
      <c r="G34" s="1">
        <f t="shared" si="0"/>
        <v>24</v>
      </c>
      <c r="H34" s="16">
        <f t="shared" si="1"/>
        <v>2466.96</v>
      </c>
    </row>
    <row r="35" spans="1:8" ht="15">
      <c r="A35" s="28" t="s">
        <v>144</v>
      </c>
      <c r="B35" s="16">
        <v>528.69</v>
      </c>
      <c r="C35" s="17">
        <v>43646</v>
      </c>
      <c r="D35" s="17">
        <v>43670</v>
      </c>
      <c r="E35" s="17"/>
      <c r="F35" s="17"/>
      <c r="G35" s="1">
        <f t="shared" si="0"/>
        <v>24</v>
      </c>
      <c r="H35" s="16">
        <f t="shared" si="1"/>
        <v>12688.560000000001</v>
      </c>
    </row>
    <row r="36" spans="1:8" ht="15">
      <c r="A36" s="28" t="s">
        <v>144</v>
      </c>
      <c r="B36" s="16">
        <v>116.31</v>
      </c>
      <c r="C36" s="17">
        <v>43646</v>
      </c>
      <c r="D36" s="17">
        <v>43670</v>
      </c>
      <c r="E36" s="17"/>
      <c r="F36" s="17"/>
      <c r="G36" s="1">
        <f t="shared" si="0"/>
        <v>24</v>
      </c>
      <c r="H36" s="16">
        <f t="shared" si="1"/>
        <v>2791.44</v>
      </c>
    </row>
    <row r="37" spans="1:8" ht="15">
      <c r="A37" s="28" t="s">
        <v>145</v>
      </c>
      <c r="B37" s="16">
        <v>9.84</v>
      </c>
      <c r="C37" s="17">
        <v>43672</v>
      </c>
      <c r="D37" s="17">
        <v>43671</v>
      </c>
      <c r="E37" s="17"/>
      <c r="F37" s="17"/>
      <c r="G37" s="1">
        <f t="shared" si="0"/>
        <v>-1</v>
      </c>
      <c r="H37" s="16">
        <f t="shared" si="1"/>
        <v>-9.84</v>
      </c>
    </row>
    <row r="38" spans="1:8" ht="15">
      <c r="A38" s="28" t="s">
        <v>146</v>
      </c>
      <c r="B38" s="16">
        <v>90</v>
      </c>
      <c r="C38" s="17">
        <v>43670</v>
      </c>
      <c r="D38" s="17">
        <v>43672</v>
      </c>
      <c r="E38" s="17"/>
      <c r="F38" s="17"/>
      <c r="G38" s="1">
        <f t="shared" si="0"/>
        <v>2</v>
      </c>
      <c r="H38" s="16">
        <f t="shared" si="1"/>
        <v>180</v>
      </c>
    </row>
    <row r="39" spans="1:8" ht="15">
      <c r="A39" s="28" t="s">
        <v>147</v>
      </c>
      <c r="B39" s="16">
        <v>83.76</v>
      </c>
      <c r="C39" s="17">
        <v>43688</v>
      </c>
      <c r="D39" s="17">
        <v>43703</v>
      </c>
      <c r="E39" s="17"/>
      <c r="F39" s="17"/>
      <c r="G39" s="1">
        <f t="shared" si="0"/>
        <v>15</v>
      </c>
      <c r="H39" s="16">
        <f t="shared" si="1"/>
        <v>1256.4</v>
      </c>
    </row>
    <row r="40" spans="1:8" ht="15">
      <c r="A40" s="28" t="s">
        <v>147</v>
      </c>
      <c r="B40" s="16">
        <v>18.43</v>
      </c>
      <c r="C40" s="17">
        <v>43688</v>
      </c>
      <c r="D40" s="17">
        <v>43703</v>
      </c>
      <c r="E40" s="17"/>
      <c r="F40" s="17"/>
      <c r="G40" s="1">
        <f t="shared" si="0"/>
        <v>15</v>
      </c>
      <c r="H40" s="16">
        <f t="shared" si="1"/>
        <v>276.45</v>
      </c>
    </row>
    <row r="41" spans="1:8" ht="15">
      <c r="A41" s="28" t="s">
        <v>148</v>
      </c>
      <c r="B41" s="16">
        <v>144.15</v>
      </c>
      <c r="C41" s="17">
        <v>43688</v>
      </c>
      <c r="D41" s="17">
        <v>43703</v>
      </c>
      <c r="E41" s="17"/>
      <c r="F41" s="17"/>
      <c r="G41" s="1">
        <f t="shared" si="0"/>
        <v>15</v>
      </c>
      <c r="H41" s="16">
        <f t="shared" si="1"/>
        <v>2162.25</v>
      </c>
    </row>
    <row r="42" spans="1:8" ht="15">
      <c r="A42" s="28" t="s">
        <v>148</v>
      </c>
      <c r="B42" s="16">
        <v>31.71</v>
      </c>
      <c r="C42" s="17">
        <v>43688</v>
      </c>
      <c r="D42" s="17">
        <v>43703</v>
      </c>
      <c r="E42" s="17"/>
      <c r="F42" s="17"/>
      <c r="G42" s="1">
        <f t="shared" si="0"/>
        <v>15</v>
      </c>
      <c r="H42" s="16">
        <f t="shared" si="1"/>
        <v>475.65000000000003</v>
      </c>
    </row>
    <row r="43" spans="1:8" ht="15">
      <c r="A43" s="28" t="s">
        <v>149</v>
      </c>
      <c r="B43" s="16">
        <v>150.73</v>
      </c>
      <c r="C43" s="17">
        <v>43688</v>
      </c>
      <c r="D43" s="17">
        <v>43703</v>
      </c>
      <c r="E43" s="17"/>
      <c r="F43" s="17"/>
      <c r="G43" s="1">
        <f t="shared" si="0"/>
        <v>15</v>
      </c>
      <c r="H43" s="16">
        <f t="shared" si="1"/>
        <v>2260.95</v>
      </c>
    </row>
    <row r="44" spans="1:8" ht="15">
      <c r="A44" s="28" t="s">
        <v>149</v>
      </c>
      <c r="B44" s="16">
        <v>33.16</v>
      </c>
      <c r="C44" s="17">
        <v>43688</v>
      </c>
      <c r="D44" s="17">
        <v>43703</v>
      </c>
      <c r="E44" s="17"/>
      <c r="F44" s="17"/>
      <c r="G44" s="1">
        <f t="shared" si="0"/>
        <v>15</v>
      </c>
      <c r="H44" s="16">
        <f t="shared" si="1"/>
        <v>497.4</v>
      </c>
    </row>
    <row r="45" spans="1:8" ht="15">
      <c r="A45" s="28" t="s">
        <v>150</v>
      </c>
      <c r="B45" s="16">
        <v>180.06</v>
      </c>
      <c r="C45" s="17">
        <v>43688</v>
      </c>
      <c r="D45" s="17">
        <v>43703</v>
      </c>
      <c r="E45" s="17"/>
      <c r="F45" s="17"/>
      <c r="G45" s="1">
        <f t="shared" si="0"/>
        <v>15</v>
      </c>
      <c r="H45" s="16">
        <f t="shared" si="1"/>
        <v>2700.9</v>
      </c>
    </row>
    <row r="46" spans="1:8" ht="15">
      <c r="A46" s="28" t="s">
        <v>150</v>
      </c>
      <c r="B46" s="16">
        <v>35.89</v>
      </c>
      <c r="C46" s="17">
        <v>43688</v>
      </c>
      <c r="D46" s="17">
        <v>43703</v>
      </c>
      <c r="E46" s="17"/>
      <c r="F46" s="17"/>
      <c r="G46" s="1">
        <f t="shared" si="0"/>
        <v>15</v>
      </c>
      <c r="H46" s="16">
        <f t="shared" si="1"/>
        <v>538.35</v>
      </c>
    </row>
    <row r="47" spans="1:8" ht="15">
      <c r="A47" s="28" t="s">
        <v>151</v>
      </c>
      <c r="B47" s="16">
        <v>160.2</v>
      </c>
      <c r="C47" s="17">
        <v>43688</v>
      </c>
      <c r="D47" s="17">
        <v>43703</v>
      </c>
      <c r="E47" s="17"/>
      <c r="F47" s="17"/>
      <c r="G47" s="1">
        <f t="shared" si="0"/>
        <v>15</v>
      </c>
      <c r="H47" s="16">
        <f t="shared" si="1"/>
        <v>2403</v>
      </c>
    </row>
    <row r="48" spans="1:8" ht="15">
      <c r="A48" s="28" t="s">
        <v>151</v>
      </c>
      <c r="B48" s="16">
        <v>35.24</v>
      </c>
      <c r="C48" s="17">
        <v>43688</v>
      </c>
      <c r="D48" s="17">
        <v>43703</v>
      </c>
      <c r="E48" s="17"/>
      <c r="F48" s="17"/>
      <c r="G48" s="1">
        <f t="shared" si="0"/>
        <v>15</v>
      </c>
      <c r="H48" s="16">
        <f t="shared" si="1"/>
        <v>528.6</v>
      </c>
    </row>
    <row r="49" spans="1:8" ht="15">
      <c r="A49" s="28" t="s">
        <v>152</v>
      </c>
      <c r="B49" s="16">
        <v>42.56</v>
      </c>
      <c r="C49" s="17">
        <v>43681</v>
      </c>
      <c r="D49" s="17">
        <v>43703</v>
      </c>
      <c r="E49" s="17"/>
      <c r="F49" s="17"/>
      <c r="G49" s="1">
        <f t="shared" si="0"/>
        <v>22</v>
      </c>
      <c r="H49" s="16">
        <f t="shared" si="1"/>
        <v>936.32</v>
      </c>
    </row>
    <row r="50" spans="1:8" ht="15">
      <c r="A50" s="28" t="s">
        <v>152</v>
      </c>
      <c r="B50" s="16">
        <v>9.36</v>
      </c>
      <c r="C50" s="17">
        <v>43681</v>
      </c>
      <c r="D50" s="17">
        <v>43703</v>
      </c>
      <c r="E50" s="17"/>
      <c r="F50" s="17"/>
      <c r="G50" s="1">
        <f t="shared" si="0"/>
        <v>22</v>
      </c>
      <c r="H50" s="16">
        <f t="shared" si="1"/>
        <v>205.92</v>
      </c>
    </row>
    <row r="51" spans="1:8" ht="15">
      <c r="A51" s="28" t="s">
        <v>153</v>
      </c>
      <c r="B51" s="16">
        <v>52.3</v>
      </c>
      <c r="C51" s="17">
        <v>43708</v>
      </c>
      <c r="D51" s="17">
        <v>43703</v>
      </c>
      <c r="E51" s="17"/>
      <c r="F51" s="17"/>
      <c r="G51" s="1">
        <f t="shared" si="0"/>
        <v>-5</v>
      </c>
      <c r="H51" s="16">
        <f t="shared" si="1"/>
        <v>-261.5</v>
      </c>
    </row>
    <row r="52" spans="1:8" ht="15">
      <c r="A52" s="28" t="s">
        <v>153</v>
      </c>
      <c r="B52" s="16">
        <v>11.5</v>
      </c>
      <c r="C52" s="17">
        <v>43708</v>
      </c>
      <c r="D52" s="17">
        <v>43703</v>
      </c>
      <c r="E52" s="17"/>
      <c r="F52" s="17"/>
      <c r="G52" s="1">
        <f t="shared" si="0"/>
        <v>-5</v>
      </c>
      <c r="H52" s="16">
        <f t="shared" si="1"/>
        <v>-57.5</v>
      </c>
    </row>
    <row r="53" spans="1:8" ht="15">
      <c r="A53" s="28" t="s">
        <v>154</v>
      </c>
      <c r="B53" s="16">
        <v>71.44</v>
      </c>
      <c r="C53" s="17">
        <v>43681</v>
      </c>
      <c r="D53" s="17">
        <v>43703</v>
      </c>
      <c r="E53" s="17"/>
      <c r="F53" s="17"/>
      <c r="G53" s="1">
        <f t="shared" si="0"/>
        <v>22</v>
      </c>
      <c r="H53" s="16">
        <f t="shared" si="1"/>
        <v>1571.6799999999998</v>
      </c>
    </row>
    <row r="54" spans="1:8" ht="15">
      <c r="A54" s="28" t="s">
        <v>154</v>
      </c>
      <c r="B54" s="16">
        <v>15.72</v>
      </c>
      <c r="C54" s="17">
        <v>43681</v>
      </c>
      <c r="D54" s="17">
        <v>43703</v>
      </c>
      <c r="E54" s="17"/>
      <c r="F54" s="17"/>
      <c r="G54" s="1">
        <f t="shared" si="0"/>
        <v>22</v>
      </c>
      <c r="H54" s="16">
        <f t="shared" si="1"/>
        <v>345.84000000000003</v>
      </c>
    </row>
    <row r="55" spans="1:8" ht="15">
      <c r="A55" s="28" t="s">
        <v>155</v>
      </c>
      <c r="B55" s="16">
        <v>76.92</v>
      </c>
      <c r="C55" s="17">
        <v>43705</v>
      </c>
      <c r="D55" s="17">
        <v>43703</v>
      </c>
      <c r="E55" s="17"/>
      <c r="F55" s="17"/>
      <c r="G55" s="1">
        <f t="shared" si="0"/>
        <v>-2</v>
      </c>
      <c r="H55" s="16">
        <f t="shared" si="1"/>
        <v>-153.84</v>
      </c>
    </row>
    <row r="56" spans="1:8" ht="15">
      <c r="A56" s="28" t="s">
        <v>155</v>
      </c>
      <c r="B56" s="16">
        <v>3.08</v>
      </c>
      <c r="C56" s="17">
        <v>43705</v>
      </c>
      <c r="D56" s="17">
        <v>43703</v>
      </c>
      <c r="E56" s="17"/>
      <c r="F56" s="17"/>
      <c r="G56" s="1">
        <f t="shared" si="0"/>
        <v>-2</v>
      </c>
      <c r="H56" s="16">
        <f t="shared" si="1"/>
        <v>-6.16</v>
      </c>
    </row>
    <row r="57" spans="1:8" ht="15">
      <c r="A57" s="28" t="s">
        <v>156</v>
      </c>
      <c r="B57" s="16">
        <v>63.94</v>
      </c>
      <c r="C57" s="17">
        <v>43701</v>
      </c>
      <c r="D57" s="17">
        <v>43703</v>
      </c>
      <c r="E57" s="17"/>
      <c r="F57" s="17"/>
      <c r="G57" s="1">
        <f t="shared" si="0"/>
        <v>2</v>
      </c>
      <c r="H57" s="16">
        <f t="shared" si="1"/>
        <v>127.88</v>
      </c>
    </row>
    <row r="58" spans="1:8" ht="15">
      <c r="A58" s="28" t="s">
        <v>156</v>
      </c>
      <c r="B58" s="16">
        <v>14.07</v>
      </c>
      <c r="C58" s="17">
        <v>43701</v>
      </c>
      <c r="D58" s="17">
        <v>43703</v>
      </c>
      <c r="E58" s="17"/>
      <c r="F58" s="17"/>
      <c r="G58" s="1">
        <f t="shared" si="0"/>
        <v>2</v>
      </c>
      <c r="H58" s="16">
        <f t="shared" si="1"/>
        <v>28.14</v>
      </c>
    </row>
    <row r="59" spans="1:8" ht="15">
      <c r="A59" s="28" t="s">
        <v>157</v>
      </c>
      <c r="B59" s="16">
        <v>350</v>
      </c>
      <c r="C59" s="17">
        <v>43703</v>
      </c>
      <c r="D59" s="17">
        <v>43703</v>
      </c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 t="s">
        <v>157</v>
      </c>
      <c r="B60" s="16">
        <v>77</v>
      </c>
      <c r="C60" s="17">
        <v>43703</v>
      </c>
      <c r="D60" s="17">
        <v>43703</v>
      </c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 t="s">
        <v>158</v>
      </c>
      <c r="B61" s="16">
        <v>348.95</v>
      </c>
      <c r="C61" s="17">
        <v>43719</v>
      </c>
      <c r="D61" s="17">
        <v>43703</v>
      </c>
      <c r="E61" s="17"/>
      <c r="F61" s="17"/>
      <c r="G61" s="1">
        <f t="shared" si="0"/>
        <v>-16</v>
      </c>
      <c r="H61" s="16">
        <f t="shared" si="1"/>
        <v>-5583.2</v>
      </c>
    </row>
    <row r="62" spans="1:8" ht="15">
      <c r="A62" s="28" t="s">
        <v>158</v>
      </c>
      <c r="B62" s="16">
        <v>209.37</v>
      </c>
      <c r="C62" s="17">
        <v>43719</v>
      </c>
      <c r="D62" s="17">
        <v>43703</v>
      </c>
      <c r="E62" s="17"/>
      <c r="F62" s="17"/>
      <c r="G62" s="1">
        <f t="shared" si="0"/>
        <v>-16</v>
      </c>
      <c r="H62" s="16">
        <f t="shared" si="1"/>
        <v>-3349.92</v>
      </c>
    </row>
    <row r="63" spans="1:8" ht="15">
      <c r="A63" s="28" t="s">
        <v>159</v>
      </c>
      <c r="B63" s="16">
        <v>11.21</v>
      </c>
      <c r="C63" s="17">
        <v>43702</v>
      </c>
      <c r="D63" s="17">
        <v>43703</v>
      </c>
      <c r="E63" s="17"/>
      <c r="F63" s="17"/>
      <c r="G63" s="1">
        <f t="shared" si="0"/>
        <v>1</v>
      </c>
      <c r="H63" s="16">
        <f t="shared" si="1"/>
        <v>11.21</v>
      </c>
    </row>
    <row r="64" spans="1:8" ht="15">
      <c r="A64" s="28" t="s">
        <v>160</v>
      </c>
      <c r="B64" s="16">
        <v>1603.37</v>
      </c>
      <c r="C64" s="17">
        <v>43682</v>
      </c>
      <c r="D64" s="17">
        <v>43707</v>
      </c>
      <c r="E64" s="17"/>
      <c r="F64" s="17"/>
      <c r="G64" s="1">
        <f t="shared" si="0"/>
        <v>25</v>
      </c>
      <c r="H64" s="16">
        <f t="shared" si="1"/>
        <v>40084.25</v>
      </c>
    </row>
    <row r="65" spans="1:8" ht="15">
      <c r="A65" s="28" t="s">
        <v>161</v>
      </c>
      <c r="B65" s="16">
        <v>901.9</v>
      </c>
      <c r="C65" s="17">
        <v>43682</v>
      </c>
      <c r="D65" s="17">
        <v>43707</v>
      </c>
      <c r="E65" s="17"/>
      <c r="F65" s="17"/>
      <c r="G65" s="1">
        <f t="shared" si="0"/>
        <v>25</v>
      </c>
      <c r="H65" s="16">
        <f t="shared" si="1"/>
        <v>22547.5</v>
      </c>
    </row>
    <row r="66" spans="1:8" ht="15">
      <c r="A66" s="28" t="s">
        <v>162</v>
      </c>
      <c r="B66" s="16">
        <v>83.47</v>
      </c>
      <c r="C66" s="17">
        <v>43759</v>
      </c>
      <c r="D66" s="17">
        <v>43710</v>
      </c>
      <c r="E66" s="17"/>
      <c r="F66" s="17"/>
      <c r="G66" s="1">
        <f t="shared" si="0"/>
        <v>-49</v>
      </c>
      <c r="H66" s="16">
        <f t="shared" si="1"/>
        <v>-4090.0299999999997</v>
      </c>
    </row>
    <row r="67" spans="1:8" ht="15">
      <c r="A67" s="28" t="s">
        <v>162</v>
      </c>
      <c r="B67" s="16">
        <v>18.36</v>
      </c>
      <c r="C67" s="17">
        <v>43759</v>
      </c>
      <c r="D67" s="17">
        <v>43710</v>
      </c>
      <c r="E67" s="17"/>
      <c r="F67" s="17"/>
      <c r="G67" s="1">
        <f t="shared" si="0"/>
        <v>-49</v>
      </c>
      <c r="H67" s="16">
        <f t="shared" si="1"/>
        <v>-899.64</v>
      </c>
    </row>
    <row r="68" spans="1:8" ht="15">
      <c r="A68" s="28" t="s">
        <v>163</v>
      </c>
      <c r="B68" s="16">
        <v>245.9</v>
      </c>
      <c r="C68" s="17">
        <v>43685</v>
      </c>
      <c r="D68" s="17">
        <v>43710</v>
      </c>
      <c r="E68" s="17"/>
      <c r="F68" s="17"/>
      <c r="G68" s="1">
        <f t="shared" si="0"/>
        <v>25</v>
      </c>
      <c r="H68" s="16">
        <f t="shared" si="1"/>
        <v>6147.5</v>
      </c>
    </row>
    <row r="69" spans="1:8" ht="15">
      <c r="A69" s="28" t="s">
        <v>163</v>
      </c>
      <c r="B69" s="16">
        <v>54.1</v>
      </c>
      <c r="C69" s="17">
        <v>43685</v>
      </c>
      <c r="D69" s="17">
        <v>43710</v>
      </c>
      <c r="E69" s="17"/>
      <c r="F69" s="17"/>
      <c r="G69" s="1">
        <f aca="true" t="shared" si="2" ref="G69:G132">D69-C69-(F69-E69)</f>
        <v>25</v>
      </c>
      <c r="H69" s="16">
        <f aca="true" t="shared" si="3" ref="H69:H132">B69*G69</f>
        <v>1352.5</v>
      </c>
    </row>
    <row r="70" spans="1:8" ht="15">
      <c r="A70" s="28" t="s">
        <v>164</v>
      </c>
      <c r="B70" s="16">
        <v>12600</v>
      </c>
      <c r="C70" s="17">
        <v>43708</v>
      </c>
      <c r="D70" s="17">
        <v>43711</v>
      </c>
      <c r="E70" s="17"/>
      <c r="F70" s="17"/>
      <c r="G70" s="1">
        <f t="shared" si="2"/>
        <v>3</v>
      </c>
      <c r="H70" s="16">
        <f t="shared" si="3"/>
        <v>37800</v>
      </c>
    </row>
    <row r="71" spans="1:8" ht="15">
      <c r="A71" s="28" t="s">
        <v>165</v>
      </c>
      <c r="B71" s="16">
        <v>403.9</v>
      </c>
      <c r="C71" s="17">
        <v>43736</v>
      </c>
      <c r="D71" s="17">
        <v>43711</v>
      </c>
      <c r="E71" s="17"/>
      <c r="F71" s="17"/>
      <c r="G71" s="1">
        <f t="shared" si="2"/>
        <v>-25</v>
      </c>
      <c r="H71" s="16">
        <f t="shared" si="3"/>
        <v>-10097.5</v>
      </c>
    </row>
    <row r="72" spans="1:8" ht="15">
      <c r="A72" s="28" t="s">
        <v>165</v>
      </c>
      <c r="B72" s="16">
        <v>88.86</v>
      </c>
      <c r="C72" s="17">
        <v>43736</v>
      </c>
      <c r="D72" s="17">
        <v>43711</v>
      </c>
      <c r="E72" s="17"/>
      <c r="F72" s="17"/>
      <c r="G72" s="1">
        <f t="shared" si="2"/>
        <v>-25</v>
      </c>
      <c r="H72" s="16">
        <f t="shared" si="3"/>
        <v>-2221.5</v>
      </c>
    </row>
    <row r="73" spans="1:8" ht="15">
      <c r="A73" s="28" t="s">
        <v>166</v>
      </c>
      <c r="B73" s="16">
        <v>7.42</v>
      </c>
      <c r="C73" s="17">
        <v>43736</v>
      </c>
      <c r="D73" s="17">
        <v>43711</v>
      </c>
      <c r="E73" s="17"/>
      <c r="F73" s="17"/>
      <c r="G73" s="1">
        <f t="shared" si="2"/>
        <v>-25</v>
      </c>
      <c r="H73" s="16">
        <f t="shared" si="3"/>
        <v>-185.5</v>
      </c>
    </row>
    <row r="74" spans="1:8" ht="15">
      <c r="A74" s="28" t="s">
        <v>167</v>
      </c>
      <c r="B74" s="16">
        <v>60.64</v>
      </c>
      <c r="C74" s="17">
        <v>43681</v>
      </c>
      <c r="D74" s="17">
        <v>43717</v>
      </c>
      <c r="E74" s="17"/>
      <c r="F74" s="17"/>
      <c r="G74" s="1">
        <f t="shared" si="2"/>
        <v>36</v>
      </c>
      <c r="H74" s="16">
        <f t="shared" si="3"/>
        <v>2183.04</v>
      </c>
    </row>
    <row r="75" spans="1:8" ht="15">
      <c r="A75" s="28" t="s">
        <v>167</v>
      </c>
      <c r="B75" s="16">
        <v>13.34</v>
      </c>
      <c r="C75" s="17">
        <v>43681</v>
      </c>
      <c r="D75" s="17">
        <v>43717</v>
      </c>
      <c r="E75" s="17"/>
      <c r="F75" s="17"/>
      <c r="G75" s="1">
        <f t="shared" si="2"/>
        <v>36</v>
      </c>
      <c r="H75" s="16">
        <f t="shared" si="3"/>
        <v>480.24</v>
      </c>
    </row>
    <row r="76" spans="1:8" ht="15">
      <c r="A76" s="28" t="s">
        <v>168</v>
      </c>
      <c r="B76" s="16">
        <v>71.27</v>
      </c>
      <c r="C76" s="17">
        <v>43681</v>
      </c>
      <c r="D76" s="17">
        <v>43717</v>
      </c>
      <c r="E76" s="17"/>
      <c r="F76" s="17"/>
      <c r="G76" s="1">
        <f t="shared" si="2"/>
        <v>36</v>
      </c>
      <c r="H76" s="16">
        <f t="shared" si="3"/>
        <v>2565.72</v>
      </c>
    </row>
    <row r="77" spans="1:8" ht="15">
      <c r="A77" s="28" t="s">
        <v>168</v>
      </c>
      <c r="B77" s="16">
        <v>15.68</v>
      </c>
      <c r="C77" s="17">
        <v>43681</v>
      </c>
      <c r="D77" s="17">
        <v>43717</v>
      </c>
      <c r="E77" s="17"/>
      <c r="F77" s="17"/>
      <c r="G77" s="1">
        <f t="shared" si="2"/>
        <v>36</v>
      </c>
      <c r="H77" s="16">
        <f t="shared" si="3"/>
        <v>564.48</v>
      </c>
    </row>
    <row r="78" spans="1:8" ht="15">
      <c r="A78" s="28" t="s">
        <v>169</v>
      </c>
      <c r="B78" s="16">
        <v>119.07</v>
      </c>
      <c r="C78" s="17">
        <v>43681</v>
      </c>
      <c r="D78" s="17">
        <v>43717</v>
      </c>
      <c r="E78" s="17"/>
      <c r="F78" s="17"/>
      <c r="G78" s="1">
        <f t="shared" si="2"/>
        <v>36</v>
      </c>
      <c r="H78" s="16">
        <f t="shared" si="3"/>
        <v>4286.5199999999995</v>
      </c>
    </row>
    <row r="79" spans="1:8" ht="15">
      <c r="A79" s="28" t="s">
        <v>169</v>
      </c>
      <c r="B79" s="16">
        <v>26.19</v>
      </c>
      <c r="C79" s="17">
        <v>43681</v>
      </c>
      <c r="D79" s="17">
        <v>43717</v>
      </c>
      <c r="E79" s="17"/>
      <c r="F79" s="17"/>
      <c r="G79" s="1">
        <f t="shared" si="2"/>
        <v>36</v>
      </c>
      <c r="H79" s="16">
        <f t="shared" si="3"/>
        <v>942.84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2019-09-16T20:36:10Z</dcterms:modified>
  <cp:category/>
  <cp:version/>
  <cp:contentType/>
  <cp:contentStatus/>
</cp:coreProperties>
</file>