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SGA\Downloads\"/>
    </mc:Choice>
  </mc:AlternateContent>
  <bookViews>
    <workbookView xWindow="0" yWindow="0" windowWidth="28800" windowHeight="1140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 l="1"/>
  <c r="G203" i="5"/>
  <c r="H202" i="5"/>
  <c r="G202" i="5"/>
  <c r="H201" i="5"/>
  <c r="G201" i="5"/>
  <c r="H200" i="5"/>
  <c r="G200" i="5"/>
  <c r="H199" i="5"/>
  <c r="G199" i="5"/>
  <c r="H198" i="5"/>
  <c r="G198" i="5"/>
  <c r="H197" i="5"/>
  <c r="G197" i="5"/>
  <c r="H196" i="5"/>
  <c r="G196" i="5"/>
  <c r="H195" i="5"/>
  <c r="G195" i="5"/>
  <c r="H194" i="5"/>
  <c r="G194" i="5"/>
  <c r="H193" i="5"/>
  <c r="G193" i="5"/>
  <c r="H192" i="5"/>
  <c r="G192" i="5"/>
  <c r="H191" i="5"/>
  <c r="G191" i="5"/>
  <c r="H190" i="5"/>
  <c r="G190" i="5"/>
  <c r="H189" i="5"/>
  <c r="G189" i="5"/>
  <c r="H188" i="5"/>
  <c r="G188" i="5"/>
  <c r="H187" i="5"/>
  <c r="G187" i="5"/>
  <c r="H186" i="5"/>
  <c r="G186" i="5"/>
  <c r="H185" i="5"/>
  <c r="G185" i="5"/>
  <c r="H184" i="5"/>
  <c r="G184" i="5"/>
  <c r="H183" i="5"/>
  <c r="G183" i="5"/>
  <c r="H182" i="5"/>
  <c r="G182" i="5"/>
  <c r="H181" i="5"/>
  <c r="G181" i="5"/>
  <c r="H180" i="5"/>
  <c r="G180" i="5"/>
  <c r="H179" i="5"/>
  <c r="G179" i="5"/>
  <c r="H178" i="5"/>
  <c r="G178" i="5"/>
  <c r="H177" i="5"/>
  <c r="G177" i="5"/>
  <c r="H176" i="5"/>
  <c r="G176" i="5"/>
  <c r="H175" i="5"/>
  <c r="G175" i="5"/>
  <c r="H174" i="5"/>
  <c r="G174" i="5"/>
  <c r="H173" i="5"/>
  <c r="G173" i="5"/>
  <c r="H172" i="5"/>
  <c r="G172" i="5"/>
  <c r="H171" i="5"/>
  <c r="G171" i="5"/>
  <c r="H170" i="5"/>
  <c r="G170" i="5"/>
  <c r="H169" i="5"/>
  <c r="G169" i="5"/>
  <c r="H168" i="5"/>
  <c r="G168" i="5"/>
  <c r="H167" i="5"/>
  <c r="G167" i="5"/>
  <c r="H166" i="5"/>
  <c r="G166" i="5"/>
  <c r="H165" i="5"/>
  <c r="G165" i="5"/>
  <c r="H164" i="5"/>
  <c r="G164" i="5"/>
  <c r="H163" i="5"/>
  <c r="G163" i="5"/>
  <c r="H162" i="5"/>
  <c r="G162" i="5"/>
  <c r="H161" i="5"/>
  <c r="G161" i="5"/>
  <c r="H160" i="5"/>
  <c r="G160" i="5"/>
  <c r="H159" i="5"/>
  <c r="G159" i="5"/>
  <c r="H158" i="5"/>
  <c r="G158" i="5"/>
  <c r="H157" i="5"/>
  <c r="G157" i="5"/>
  <c r="H156" i="5"/>
  <c r="G156" i="5"/>
  <c r="H155" i="5"/>
  <c r="G155" i="5"/>
  <c r="H154" i="5"/>
  <c r="G154" i="5"/>
  <c r="H153" i="5"/>
  <c r="G153" i="5"/>
  <c r="H152" i="5"/>
  <c r="G152" i="5"/>
  <c r="H151" i="5"/>
  <c r="G151" i="5"/>
  <c r="H150" i="5"/>
  <c r="G150" i="5"/>
  <c r="H149" i="5"/>
  <c r="G149" i="5"/>
  <c r="H148" i="5"/>
  <c r="G148" i="5"/>
  <c r="H147" i="5"/>
  <c r="G147" i="5"/>
  <c r="H146" i="5"/>
  <c r="G146" i="5"/>
  <c r="H145" i="5"/>
  <c r="G145" i="5"/>
  <c r="H144" i="5"/>
  <c r="G144" i="5"/>
  <c r="H143" i="5"/>
  <c r="G143" i="5"/>
  <c r="H142" i="5"/>
  <c r="G142" i="5"/>
  <c r="H141" i="5"/>
  <c r="G141" i="5"/>
  <c r="H140" i="5"/>
  <c r="G140" i="5"/>
  <c r="H139" i="5"/>
  <c r="G139" i="5"/>
  <c r="H138" i="5"/>
  <c r="G138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1" i="5"/>
  <c r="G131" i="5"/>
  <c r="H130" i="5"/>
  <c r="G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H123" i="5"/>
  <c r="G123" i="5"/>
  <c r="H122" i="5"/>
  <c r="G122" i="5"/>
  <c r="H121" i="5"/>
  <c r="G121" i="5"/>
  <c r="H120" i="5"/>
  <c r="G120" i="5"/>
  <c r="H119" i="5"/>
  <c r="G119" i="5"/>
  <c r="H118" i="5"/>
  <c r="G118" i="5"/>
  <c r="H117" i="5"/>
  <c r="G117" i="5"/>
  <c r="H116" i="5"/>
  <c r="G116" i="5"/>
  <c r="H115" i="5"/>
  <c r="G115" i="5"/>
  <c r="H114" i="5"/>
  <c r="G114" i="5"/>
  <c r="H113" i="5"/>
  <c r="G113" i="5"/>
  <c r="H112" i="5"/>
  <c r="G112" i="5"/>
  <c r="H111" i="5"/>
  <c r="G111" i="5"/>
  <c r="H110" i="5"/>
  <c r="G110" i="5"/>
  <c r="H109" i="5"/>
  <c r="G109" i="5"/>
  <c r="H108" i="5"/>
  <c r="G108" i="5"/>
  <c r="H107" i="5"/>
  <c r="G107" i="5"/>
  <c r="H106" i="5"/>
  <c r="G106" i="5"/>
  <c r="H105" i="5"/>
  <c r="G105" i="5"/>
  <c r="H104" i="5"/>
  <c r="G104" i="5"/>
  <c r="H103" i="5"/>
  <c r="G103" i="5"/>
  <c r="H102" i="5"/>
  <c r="G102" i="5"/>
  <c r="H101" i="5"/>
  <c r="G101" i="5"/>
  <c r="H100" i="5"/>
  <c r="G100" i="5"/>
  <c r="H99" i="5"/>
  <c r="G99" i="5"/>
  <c r="H98" i="5"/>
  <c r="G98" i="5"/>
  <c r="H97" i="5"/>
  <c r="G97" i="5"/>
  <c r="H96" i="5"/>
  <c r="G96" i="5"/>
  <c r="H95" i="5"/>
  <c r="G95" i="5"/>
  <c r="H94" i="5"/>
  <c r="G94" i="5"/>
  <c r="H93" i="5"/>
  <c r="G93" i="5"/>
  <c r="H92" i="5"/>
  <c r="G92" i="5"/>
  <c r="H91" i="5"/>
  <c r="G91" i="5"/>
  <c r="H90" i="5"/>
  <c r="G90" i="5"/>
  <c r="H89" i="5"/>
  <c r="G89" i="5"/>
  <c r="H88" i="5"/>
  <c r="G88" i="5"/>
  <c r="H87" i="5"/>
  <c r="G87" i="5"/>
  <c r="H86" i="5"/>
  <c r="G86" i="5"/>
  <c r="H85" i="5"/>
  <c r="G85" i="5"/>
  <c r="H84" i="5"/>
  <c r="G84" i="5"/>
  <c r="H83" i="5"/>
  <c r="G83" i="5"/>
  <c r="H82" i="5"/>
  <c r="G82" i="5"/>
  <c r="H81" i="5"/>
  <c r="G81" i="5"/>
  <c r="H80" i="5"/>
  <c r="G80" i="5"/>
  <c r="H79" i="5"/>
  <c r="G79" i="5"/>
  <c r="H78" i="5"/>
  <c r="G78" i="5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H70" i="5"/>
  <c r="G70" i="5"/>
  <c r="H69" i="5"/>
  <c r="G69" i="5"/>
  <c r="H68" i="5"/>
  <c r="G68" i="5"/>
  <c r="H67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H47" i="5"/>
  <c r="G47" i="5"/>
  <c r="H46" i="5"/>
  <c r="G46" i="5"/>
  <c r="H45" i="5"/>
  <c r="G45" i="5"/>
  <c r="H44" i="5"/>
  <c r="G44" i="5"/>
  <c r="H43" i="5"/>
  <c r="G43" i="5"/>
  <c r="H42" i="5"/>
  <c r="G42" i="5"/>
  <c r="H41" i="5"/>
  <c r="G41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5" i="5"/>
  <c r="G5" i="5"/>
  <c r="H4" i="5"/>
  <c r="G4" i="5"/>
  <c r="H1" i="5"/>
  <c r="G1" i="5"/>
  <c r="C1" i="5"/>
  <c r="B1" i="5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1" i="4"/>
  <c r="G1" i="4"/>
  <c r="C1" i="4"/>
  <c r="B1" i="4"/>
  <c r="H203" i="3"/>
  <c r="G203" i="3"/>
  <c r="H202" i="3"/>
  <c r="G202" i="3"/>
  <c r="H201" i="3"/>
  <c r="G201" i="3"/>
  <c r="H200" i="3"/>
  <c r="G200" i="3"/>
  <c r="H199" i="3"/>
  <c r="G199" i="3"/>
  <c r="H198" i="3"/>
  <c r="G198" i="3"/>
  <c r="H197" i="3"/>
  <c r="G197" i="3"/>
  <c r="H196" i="3"/>
  <c r="G196" i="3"/>
  <c r="H195" i="3"/>
  <c r="G195" i="3"/>
  <c r="H194" i="3"/>
  <c r="G194" i="3"/>
  <c r="H193" i="3"/>
  <c r="G193" i="3"/>
  <c r="H192" i="3"/>
  <c r="G192" i="3"/>
  <c r="H191" i="3"/>
  <c r="G191" i="3"/>
  <c r="H190" i="3"/>
  <c r="G190" i="3"/>
  <c r="H189" i="3"/>
  <c r="G189" i="3"/>
  <c r="H188" i="3"/>
  <c r="G188" i="3"/>
  <c r="H187" i="3"/>
  <c r="G187" i="3"/>
  <c r="H186" i="3"/>
  <c r="G186" i="3"/>
  <c r="H185" i="3"/>
  <c r="G185" i="3"/>
  <c r="H184" i="3"/>
  <c r="G184" i="3"/>
  <c r="H183" i="3"/>
  <c r="G183" i="3"/>
  <c r="H182" i="3"/>
  <c r="G182" i="3"/>
  <c r="H181" i="3"/>
  <c r="G181" i="3"/>
  <c r="H180" i="3"/>
  <c r="G180" i="3"/>
  <c r="H179" i="3"/>
  <c r="G179" i="3"/>
  <c r="H178" i="3"/>
  <c r="G178" i="3"/>
  <c r="H177" i="3"/>
  <c r="G177" i="3"/>
  <c r="H176" i="3"/>
  <c r="G176" i="3"/>
  <c r="H175" i="3"/>
  <c r="G175" i="3"/>
  <c r="H174" i="3"/>
  <c r="G174" i="3"/>
  <c r="H173" i="3"/>
  <c r="G173" i="3"/>
  <c r="H172" i="3"/>
  <c r="G172" i="3"/>
  <c r="H171" i="3"/>
  <c r="G171" i="3"/>
  <c r="H170" i="3"/>
  <c r="G170" i="3"/>
  <c r="H169" i="3"/>
  <c r="G169" i="3"/>
  <c r="H168" i="3"/>
  <c r="G168" i="3"/>
  <c r="H167" i="3"/>
  <c r="G167" i="3"/>
  <c r="H166" i="3"/>
  <c r="G166" i="3"/>
  <c r="H165" i="3"/>
  <c r="G165" i="3"/>
  <c r="H164" i="3"/>
  <c r="G164" i="3"/>
  <c r="H163" i="3"/>
  <c r="G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H155" i="3"/>
  <c r="G155" i="3"/>
  <c r="H154" i="3"/>
  <c r="G154" i="3"/>
  <c r="H153" i="3"/>
  <c r="G153" i="3"/>
  <c r="H152" i="3"/>
  <c r="G152" i="3"/>
  <c r="H151" i="3"/>
  <c r="G151" i="3"/>
  <c r="H150" i="3"/>
  <c r="G150" i="3"/>
  <c r="H149" i="3"/>
  <c r="G149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1" i="3"/>
  <c r="G131" i="3"/>
  <c r="H130" i="3"/>
  <c r="G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H102" i="3"/>
  <c r="G102" i="3"/>
  <c r="H101" i="3"/>
  <c r="G101" i="3"/>
  <c r="H100" i="3"/>
  <c r="G100" i="3"/>
  <c r="H99" i="3"/>
  <c r="G99" i="3"/>
  <c r="H98" i="3"/>
  <c r="G98" i="3"/>
  <c r="H97" i="3"/>
  <c r="G97" i="3"/>
  <c r="H96" i="3"/>
  <c r="G96" i="3"/>
  <c r="H95" i="3"/>
  <c r="G95" i="3"/>
  <c r="H94" i="3"/>
  <c r="G94" i="3"/>
  <c r="H93" i="3"/>
  <c r="G93" i="3"/>
  <c r="H92" i="3"/>
  <c r="G92" i="3"/>
  <c r="H91" i="3"/>
  <c r="G91" i="3"/>
  <c r="H90" i="3"/>
  <c r="G90" i="3"/>
  <c r="H89" i="3"/>
  <c r="G89" i="3"/>
  <c r="H88" i="3"/>
  <c r="G88" i="3"/>
  <c r="H87" i="3"/>
  <c r="G87" i="3"/>
  <c r="H86" i="3"/>
  <c r="G86" i="3"/>
  <c r="H85" i="3"/>
  <c r="G85" i="3"/>
  <c r="H84" i="3"/>
  <c r="G84" i="3"/>
  <c r="H83" i="3"/>
  <c r="G83" i="3"/>
  <c r="H82" i="3"/>
  <c r="G82" i="3"/>
  <c r="H81" i="3"/>
  <c r="G81" i="3"/>
  <c r="H80" i="3"/>
  <c r="G80" i="3"/>
  <c r="H79" i="3"/>
  <c r="G79" i="3"/>
  <c r="H78" i="3"/>
  <c r="G78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  <c r="H1" i="3"/>
  <c r="G1" i="3"/>
  <c r="C1" i="3"/>
  <c r="B1" i="3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1" i="2"/>
  <c r="G1" i="2"/>
  <c r="C1" i="2"/>
  <c r="B1" i="2"/>
  <c r="D16" i="1"/>
  <c r="C16" i="1"/>
  <c r="B16" i="1"/>
  <c r="D15" i="1"/>
  <c r="C15" i="1"/>
  <c r="B15" i="1"/>
  <c r="D14" i="1"/>
  <c r="C14" i="1"/>
  <c r="B14" i="1"/>
  <c r="D13" i="1"/>
  <c r="C13" i="1"/>
  <c r="B13" i="1"/>
  <c r="E9" i="1"/>
  <c r="C9" i="1"/>
  <c r="A9" i="1"/>
</calcChain>
</file>

<file path=xl/sharedStrings.xml><?xml version="1.0" encoding="utf-8"?>
<sst xmlns="http://schemas.openxmlformats.org/spreadsheetml/2006/main" count="127" uniqueCount="103">
  <si>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</si>
  <si>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</si>
  <si>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</si>
  <si>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</si>
  <si>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</si>
  <si>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</si>
  <si>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</si>
  <si>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</si>
  <si>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</si>
  <si>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</si>
  <si>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</si>
  <si>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</si>
  <si>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</si>
  <si>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</si>
  <si>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</si>
  <si>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</si>
  <si>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</si>
  <si>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</si>
  <si>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</si>
  <si>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</si>
  <si>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DI VIALE LIBERTA'</t>
  </si>
  <si>
    <t>27029 VIGEVANO (PV) - Viale Libertà, 32 - C.F. 94034000185 C.M. PVIC83100R</t>
  </si>
  <si>
    <t>2023</t>
  </si>
  <si>
    <t>30/E del 20/01/2023</t>
  </si>
  <si>
    <t>00000186/02/2023 del 03/03/2023</t>
  </si>
  <si>
    <t>00000219/02/2023 del 20/03/2023</t>
  </si>
  <si>
    <t>107/PA del 07/04/2023</t>
  </si>
  <si>
    <t>24 del 18/04/2023</t>
  </si>
  <si>
    <t>111/PA del 11/04/2023</t>
  </si>
  <si>
    <t>119/04 del 21/04/2023</t>
  </si>
  <si>
    <t>31/O del 12/05/2023</t>
  </si>
  <si>
    <t>FATTPA 1_23 del 11/04/2023</t>
  </si>
  <si>
    <t>2023_22_116 del 29/05/2023</t>
  </si>
  <si>
    <t>730/PA del 25/05/2023</t>
  </si>
  <si>
    <t>V3-18197 del 01/06/2023</t>
  </si>
  <si>
    <t>FPA 1/23 del 16/06/2023</t>
  </si>
  <si>
    <t>V3-19349 del 16/06/2023</t>
  </si>
  <si>
    <t>1/418 del 15/07/2023</t>
  </si>
  <si>
    <t>23 del 17/07/2023</t>
  </si>
  <si>
    <t>000280-0CPA del 24/07/2023</t>
  </si>
  <si>
    <t>V2FV0000085 del 31/07/2023</t>
  </si>
  <si>
    <t>18/01 del 02/08/2023</t>
  </si>
  <si>
    <t>8B00800743 del 10/08/2023</t>
  </si>
  <si>
    <t>FATTPA 259_2023 del 14/06/2023</t>
  </si>
  <si>
    <t>322/E del 16/06/2023</t>
  </si>
  <si>
    <t>149 del 07/07/2023</t>
  </si>
  <si>
    <t>V3-26935 del 13/09/2023</t>
  </si>
  <si>
    <t>V3-27810 del 20/09/2023</t>
  </si>
  <si>
    <t>V3-27808 del 20/09/2023</t>
  </si>
  <si>
    <t>V3-27807 del 20/09/2023</t>
  </si>
  <si>
    <t>V3-27809 del 20/09/2023</t>
  </si>
  <si>
    <t>V3-27805 del 20/09/2023</t>
  </si>
  <si>
    <t>V3-27806 del 20/09/2023</t>
  </si>
  <si>
    <t>V3-27441 del 18/09/2023</t>
  </si>
  <si>
    <t>V3-27440 del 18/09/2023</t>
  </si>
  <si>
    <t>45 del 20/09/2023</t>
  </si>
  <si>
    <t>V3-27442 del 18/09/2023</t>
  </si>
  <si>
    <t>V3-27443 del 18/09/2023</t>
  </si>
  <si>
    <t>V3-27444 del 18/09/2023</t>
  </si>
  <si>
    <t>V3-27439 del 18/09/2023</t>
  </si>
  <si>
    <t>V3-27437 del 18/09/2023</t>
  </si>
  <si>
    <t>V3-28348 del 26/09/2023</t>
  </si>
  <si>
    <t>V3-27438 del 18/09/2023</t>
  </si>
  <si>
    <t>V3-27436 del 18/09/2023</t>
  </si>
  <si>
    <t>V3-28346 del 26/09/2023</t>
  </si>
  <si>
    <t>V3-28347 del 26/09/2023</t>
  </si>
  <si>
    <t>V3-28482 del 27/09/2023</t>
  </si>
  <si>
    <t>V3-28062 del 22/09/2023</t>
  </si>
  <si>
    <t>723/00 del 15/09/2023</t>
  </si>
  <si>
    <t>FPSCUOLA256/2023 del 13/09/2023</t>
  </si>
  <si>
    <t>FPSCUOLA255/2023 del 13/09/2023</t>
  </si>
  <si>
    <t>2023.FD300.FTPA del 29/09/2023</t>
  </si>
  <si>
    <t>2023.FD301.FTPA del 29/09/2023</t>
  </si>
  <si>
    <t>2023.FD303.FTPA del 29/09/2023</t>
  </si>
  <si>
    <t>2023.FD299.FTPA del 29/09/2023</t>
  </si>
  <si>
    <t>2023.FD302.FTPA del 29/09/2023</t>
  </si>
  <si>
    <t>V2FV0000088 del 12/09/2023</t>
  </si>
  <si>
    <t>1/500 del 30/09/2023</t>
  </si>
  <si>
    <t>61/PA del 18/09/2023</t>
  </si>
  <si>
    <t>23/2023 del 13/09/2023</t>
  </si>
  <si>
    <t>142/FTPA del 25/09/2023</t>
  </si>
  <si>
    <t>1023231613 del 08/09/2023</t>
  </si>
  <si>
    <t>782/FVEL del 30/09/2023</t>
  </si>
  <si>
    <t>781/FVEL del 30/09/2023</t>
  </si>
  <si>
    <t>8B01001902 del 11/10/2023</t>
  </si>
  <si>
    <t>4458 del 06/10/2023</t>
  </si>
  <si>
    <t>499/E del 10/10/2023</t>
  </si>
  <si>
    <t>370 del 31/10/2023</t>
  </si>
  <si>
    <t>V2FV0000106 del 31/10/2023</t>
  </si>
  <si>
    <t>V2FV0000100 del 18/10/2023</t>
  </si>
  <si>
    <t>V2FV0000107 del 31/10/2023</t>
  </si>
  <si>
    <t>13/S del 30/10/2023</t>
  </si>
  <si>
    <t>V2FV0000118 del 30/11/2023</t>
  </si>
  <si>
    <t>V2FV0000115 del 30/11/2023</t>
  </si>
  <si>
    <t>V2FV0000116 del 30/11/2023</t>
  </si>
  <si>
    <t>V2FV0000113 del 30/11/2023</t>
  </si>
  <si>
    <t>14/PA del 11/11/2023</t>
  </si>
  <si>
    <t>2/418 del 30/10/2023</t>
  </si>
  <si>
    <t>7056/P del 29/11/2023</t>
  </si>
  <si>
    <t>50681 del 29/11/2023</t>
  </si>
  <si>
    <t>E-396 del 23/11/2023</t>
  </si>
  <si>
    <t>V2FV0000117 del 30/11/2023</t>
  </si>
  <si>
    <t>V2FV0000114 del 30/11/2023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</si>
</sst>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scheme val="minor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sz val="10"/>
      <color theme="1"/>
      <name val="Calibri"/>
      <scheme val="minor"/>
    </font>
    <font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4" fontId="0" fillId="0" borderId="1" xfId="0" applyNumberFormat="1" applyFont="1" applyFill="1" applyBorder="1" applyAlignment="1" applyProtection="1"/>
    <xf numFmtId="14" fontId="0" fillId="0" borderId="1" xfId="0" applyNumberFormat="1" applyFont="1" applyFill="1" applyBorder="1" applyAlignment="1" applyProtection="1">
      <alignment horizontal="center"/>
    </xf>
    <xf numFmtId="16" fontId="0" fillId="0" borderId="1" xfId="0" applyNumberFormat="1" applyFont="1" applyFill="1" applyBorder="1" applyAlignment="1" applyProtection="1">
      <alignment horizontal="center"/>
    </xf>
    <xf numFmtId="4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 vertical="center"/>
    </xf>
    <xf numFmtId="0" fontId="6" fillId="4" borderId="5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/>
    <xf numFmtId="4" fontId="3" fillId="0" borderId="7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7" fillId="3" borderId="9" xfId="0" applyNumberFormat="1" applyFont="1" applyFill="1" applyBorder="1" applyAlignment="1" applyProtection="1">
      <alignment horizontal="center" vertical="center"/>
    </xf>
    <xf numFmtId="0" fontId="7" fillId="3" borderId="10" xfId="0" applyNumberFormat="1" applyFont="1" applyFill="1" applyBorder="1" applyAlignment="1" applyProtection="1">
      <alignment horizontal="center" vertical="center"/>
    </xf>
    <xf numFmtId="0" fontId="7" fillId="3" borderId="11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2" fontId="3" fillId="0" borderId="7" xfId="0" applyNumberFormat="1" applyFont="1" applyFill="1" applyBorder="1" applyAlignment="1" applyProtection="1">
      <alignment horizontal="center" vertical="center"/>
    </xf>
    <xf numFmtId="2" fontId="3" fillId="0" borderId="13" xfId="0" applyNumberFormat="1" applyFont="1" applyFill="1" applyBorder="1" applyAlignment="1" applyProtection="1">
      <alignment horizontal="center" vertical="center"/>
    </xf>
    <xf numFmtId="0" fontId="7" fillId="3" borderId="14" xfId="0" applyNumberFormat="1" applyFont="1" applyFill="1" applyBorder="1" applyAlignment="1" applyProtection="1">
      <alignment horizontal="center" vertical="center"/>
    </xf>
    <xf numFmtId="0" fontId="7" fillId="3" borderId="15" xfId="0" applyNumberFormat="1" applyFont="1" applyFill="1" applyBorder="1" applyAlignment="1" applyProtection="1">
      <alignment horizontal="center" vertical="center"/>
    </xf>
    <xf numFmtId="0" fontId="7" fillId="3" borderId="16" xfId="0" applyNumberFormat="1" applyFont="1" applyFill="1" applyBorder="1" applyAlignment="1" applyProtection="1">
      <alignment horizontal="center" vertical="center"/>
    </xf>
    <xf numFmtId="0" fontId="0" fillId="3" borderId="9" xfId="0" applyNumberFormat="1" applyFont="1" applyFill="1" applyBorder="1" applyAlignment="1" applyProtection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 wrapText="1"/>
    </xf>
    <xf numFmtId="0" fontId="0" fillId="3" borderId="11" xfId="0" applyNumberFormat="1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162465</xdr:colOff>
      <xdr:row>0</xdr:row>
      <xdr:rowOff>114598</xdr:rowOff>
    </xdr:from>
    <xdr:to>
      <xdr:col>0</xdr:col>
      <xdr:colOff>904996</xdr:colOff>
      <xdr:row>4</xdr:row>
      <xdr:rowOff>104477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C9" sqref="C9:D9"/>
    </sheetView>
  </sheetViews>
  <sheetFormatPr defaultColWidth="9.140625" defaultRowHeight="15" x14ac:dyDescent="0.25"/>
  <cols>
    <col min="1" max="1" width="17.5703125" customWidth="1"/>
    <col min="2" max="4" width="16.5703125" customWidth="1"/>
    <col min="5" max="5" width="14.85546875" customWidth="1"/>
    <col min="6" max="6" width="16.5703125" customWidth="1"/>
    <col min="7" max="7" width="36.5703125" customWidth="1"/>
    <col min="8" max="8" width="9.140625" customWidth="1"/>
  </cols>
  <sheetData>
    <row r="1" spans="1:9" x14ac:dyDescent="0.25">
      <c r="A1" s="2"/>
    </row>
    <row r="2" spans="1:9" ht="15.95" customHeight="1" x14ac:dyDescent="0.3">
      <c r="B2" s="3" t="s">
        <v>20</v>
      </c>
    </row>
    <row r="3" spans="1:9" ht="12.75" customHeight="1" x14ac:dyDescent="0.25">
      <c r="B3" t="s">
        <v>21</v>
      </c>
    </row>
    <row r="4" spans="1:9" ht="15.75" thickBot="1" x14ac:dyDescent="0.3"/>
    <row r="5" spans="1:9" ht="18" customHeight="1" thickBot="1" x14ac:dyDescent="0.4">
      <c r="B5" s="6" t="s">
        <v>17</v>
      </c>
      <c r="F5" s="15" t="s">
        <v>22</v>
      </c>
    </row>
    <row r="7" spans="1:9" s="17" customFormat="1" ht="24.95" customHeight="1" x14ac:dyDescent="0.35">
      <c r="A7" s="34" t="s">
        <v>1</v>
      </c>
      <c r="B7" s="35"/>
      <c r="C7" s="35"/>
      <c r="D7" s="35"/>
      <c r="E7" s="35"/>
      <c r="F7" s="36"/>
    </row>
    <row r="8" spans="1:9" ht="30.75" customHeight="1" x14ac:dyDescent="0.25">
      <c r="A8" s="43" t="s">
        <v>0</v>
      </c>
      <c r="B8" s="44"/>
      <c r="C8" s="45" t="s">
        <v>5</v>
      </c>
      <c r="D8" s="44"/>
      <c r="E8" s="46" t="s">
        <v>11</v>
      </c>
      <c r="F8" s="47"/>
    </row>
    <row r="9" spans="1:9" ht="29.25" customHeight="1" thickBot="1" x14ac:dyDescent="0.3">
      <c r="A9" s="37">
        <f>SUM(B13:B16)</f>
        <v>80</v>
      </c>
      <c r="B9" s="33"/>
      <c r="C9" s="32">
        <f>SUM(C13:C16)</f>
        <v>117530.38000000002</v>
      </c>
      <c r="D9" s="33"/>
      <c r="E9" s="38">
        <f>('Trimestre 1'!H1+'Trimestre 2'!H1+'Trimestre 3'!H1+'Trimestre 4'!H1)/C9</f>
        <v>19.250349909529778</v>
      </c>
      <c r="F9" s="39"/>
    </row>
    <row r="10" spans="1:9" ht="20.100000000000001" customHeight="1" thickBot="1" x14ac:dyDescent="0.3">
      <c r="A10" s="18"/>
      <c r="B10" s="18"/>
      <c r="C10" s="19"/>
      <c r="D10" s="18"/>
      <c r="E10" s="20"/>
      <c r="F10" s="27"/>
    </row>
    <row r="11" spans="1:9" s="17" customFormat="1" ht="24.95" customHeight="1" x14ac:dyDescent="0.35">
      <c r="A11" s="40" t="s">
        <v>2</v>
      </c>
      <c r="B11" s="41"/>
      <c r="C11" s="41"/>
      <c r="D11" s="41"/>
      <c r="E11" s="41"/>
      <c r="F11" s="42"/>
    </row>
    <row r="12" spans="1:9" ht="46.5" customHeight="1" x14ac:dyDescent="0.25">
      <c r="A12" s="21" t="s">
        <v>3</v>
      </c>
      <c r="B12" s="22" t="s">
        <v>0</v>
      </c>
      <c r="C12" s="23" t="s">
        <v>5</v>
      </c>
      <c r="D12" s="24" t="s">
        <v>12</v>
      </c>
      <c r="E12" s="28" t="s">
        <v>18</v>
      </c>
      <c r="F12" s="29" t="s">
        <v>19</v>
      </c>
    </row>
    <row r="13" spans="1:9" ht="22.5" customHeight="1" x14ac:dyDescent="0.25">
      <c r="A13" s="25" t="s">
        <v>13</v>
      </c>
      <c r="B13" s="14">
        <f>'Trimestre 1'!C1</f>
        <v>3</v>
      </c>
      <c r="C13" s="26">
        <f>'Trimestre 1'!B1</f>
        <v>10752.15</v>
      </c>
      <c r="D13" s="26">
        <f>'Trimestre 1'!G1</f>
        <v>7.7173356026469122</v>
      </c>
      <c r="E13" s="26">
        <v>115408.77</v>
      </c>
      <c r="F13" s="30">
        <v>28</v>
      </c>
      <c r="G13" s="4"/>
      <c r="H13" s="5"/>
      <c r="I13" s="5"/>
    </row>
    <row r="14" spans="1:9" ht="22.5" customHeight="1" x14ac:dyDescent="0.25">
      <c r="A14" s="25" t="s">
        <v>14</v>
      </c>
      <c r="B14" s="14">
        <f>'Trimestre 2'!C1</f>
        <v>10</v>
      </c>
      <c r="C14" s="26">
        <f>'Trimestre 2'!B1</f>
        <v>12604.19</v>
      </c>
      <c r="D14" s="26">
        <f>'Trimestre 2'!G1</f>
        <v>21.118722424844435</v>
      </c>
      <c r="E14" s="26">
        <v>222339.07</v>
      </c>
      <c r="F14" s="30">
        <v>23</v>
      </c>
    </row>
    <row r="15" spans="1:9" ht="22.5" customHeight="1" x14ac:dyDescent="0.25">
      <c r="A15" s="25" t="s">
        <v>15</v>
      </c>
      <c r="B15" s="14">
        <f>'Trimestre 3'!C1</f>
        <v>10</v>
      </c>
      <c r="C15" s="26">
        <f>'Trimestre 3'!B1</f>
        <v>12069.61</v>
      </c>
      <c r="D15" s="26">
        <f>'Trimestre 3'!G1</f>
        <v>28.72609471225665</v>
      </c>
      <c r="E15" s="26">
        <v>237385.55</v>
      </c>
      <c r="F15" s="30">
        <v>28</v>
      </c>
    </row>
    <row r="16" spans="1:9" ht="21.75" customHeight="1" x14ac:dyDescent="0.25">
      <c r="A16" s="25" t="s">
        <v>16</v>
      </c>
      <c r="B16" s="14">
        <f>'Trimestre 4'!C1</f>
        <v>57</v>
      </c>
      <c r="C16" s="26">
        <f>'Trimestre 4'!B1</f>
        <v>82104.430000000022</v>
      </c>
      <c r="D16" s="26">
        <f>'Trimestre 4'!G1</f>
        <v>19.080892955471466</v>
      </c>
      <c r="E16" s="26">
        <v>205200.16</v>
      </c>
      <c r="F16" s="30">
        <v>24</v>
      </c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65533" verticalDpi="6553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10752.15</v>
      </c>
      <c r="C1" s="31">
        <f>COUNTA(A4:A203)</f>
        <v>3</v>
      </c>
      <c r="G1" s="13">
        <f>IF(B1&lt;&gt;0,H1/B1,0)</f>
        <v>7.7173356026469122</v>
      </c>
      <c r="H1" s="12">
        <f>SUM(H4:H195)</f>
        <v>82977.95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 t="s">
        <v>23</v>
      </c>
      <c r="B4" s="9">
        <v>2232.15</v>
      </c>
      <c r="C4" s="10">
        <v>44950</v>
      </c>
      <c r="D4" s="10">
        <v>44963</v>
      </c>
      <c r="E4" s="10"/>
      <c r="F4" s="10"/>
      <c r="G4" s="1">
        <f>D4-C4-(F4-E4)</f>
        <v>13</v>
      </c>
      <c r="H4" s="9">
        <f>B4*G4</f>
        <v>29017.95</v>
      </c>
    </row>
    <row r="5" spans="1:8" x14ac:dyDescent="0.25">
      <c r="A5" s="16" t="s">
        <v>24</v>
      </c>
      <c r="B5" s="9">
        <v>2840</v>
      </c>
      <c r="C5" s="10">
        <v>44994</v>
      </c>
      <c r="D5" s="10">
        <v>45009</v>
      </c>
      <c r="E5" s="10"/>
      <c r="F5" s="10"/>
      <c r="G5" s="1">
        <f t="shared" ref="G5:G68" si="0">D5-C5-(F5-E5)</f>
        <v>15</v>
      </c>
      <c r="H5" s="9">
        <f t="shared" ref="H5:H68" si="1">B5*G5</f>
        <v>42600</v>
      </c>
    </row>
    <row r="6" spans="1:8" x14ac:dyDescent="0.25">
      <c r="A6" s="16" t="s">
        <v>25</v>
      </c>
      <c r="B6" s="9">
        <v>5680</v>
      </c>
      <c r="C6" s="10">
        <v>45007</v>
      </c>
      <c r="D6" s="10">
        <v>45009</v>
      </c>
      <c r="E6" s="10"/>
      <c r="F6" s="10"/>
      <c r="G6" s="1">
        <f t="shared" si="0"/>
        <v>2</v>
      </c>
      <c r="H6" s="9">
        <f t="shared" si="1"/>
        <v>11360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12604.19</v>
      </c>
      <c r="C1" s="31">
        <f>COUNTA(A4:A203)</f>
        <v>10</v>
      </c>
      <c r="G1" s="13">
        <f>IF(B1&lt;&gt;0,H1/B1,0)</f>
        <v>21.118722424844435</v>
      </c>
      <c r="H1" s="12">
        <f>SUM(H4:H195)</f>
        <v>266184.39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 t="s">
        <v>26</v>
      </c>
      <c r="B4" s="9">
        <v>143.44</v>
      </c>
      <c r="C4" s="10">
        <v>45028</v>
      </c>
      <c r="D4" s="10">
        <v>45034</v>
      </c>
      <c r="E4" s="10"/>
      <c r="F4" s="10"/>
      <c r="G4" s="1">
        <f>D4-C4-(F4-E4)</f>
        <v>6</v>
      </c>
      <c r="H4" s="9">
        <f>B4*G4</f>
        <v>860.64</v>
      </c>
    </row>
    <row r="5" spans="1:8" x14ac:dyDescent="0.25">
      <c r="A5" s="16" t="s">
        <v>27</v>
      </c>
      <c r="B5" s="9">
        <v>950</v>
      </c>
      <c r="C5" s="10">
        <v>45035</v>
      </c>
      <c r="D5" s="10">
        <v>45058</v>
      </c>
      <c r="E5" s="10"/>
      <c r="F5" s="10"/>
      <c r="G5" s="1">
        <f t="shared" ref="G5:G68" si="0">D5-C5-(F5-E5)</f>
        <v>23</v>
      </c>
      <c r="H5" s="9">
        <f t="shared" ref="H5:H68" si="1">B5*G5</f>
        <v>21850</v>
      </c>
    </row>
    <row r="6" spans="1:8" x14ac:dyDescent="0.25">
      <c r="A6" s="16" t="s">
        <v>28</v>
      </c>
      <c r="B6" s="9">
        <v>2295</v>
      </c>
      <c r="C6" s="10">
        <v>45028</v>
      </c>
      <c r="D6" s="10">
        <v>45058</v>
      </c>
      <c r="E6" s="10"/>
      <c r="F6" s="10"/>
      <c r="G6" s="1">
        <f t="shared" si="0"/>
        <v>30</v>
      </c>
      <c r="H6" s="9">
        <f t="shared" si="1"/>
        <v>68850</v>
      </c>
    </row>
    <row r="7" spans="1:8" x14ac:dyDescent="0.25">
      <c r="A7" s="16" t="s">
        <v>29</v>
      </c>
      <c r="B7" s="9">
        <v>168.03</v>
      </c>
      <c r="C7" s="10">
        <v>45049</v>
      </c>
      <c r="D7" s="10">
        <v>45063</v>
      </c>
      <c r="E7" s="10"/>
      <c r="F7" s="10"/>
      <c r="G7" s="1">
        <f t="shared" si="0"/>
        <v>14</v>
      </c>
      <c r="H7" s="9">
        <f t="shared" si="1"/>
        <v>2352.42</v>
      </c>
    </row>
    <row r="8" spans="1:8" x14ac:dyDescent="0.25">
      <c r="A8" s="16" t="s">
        <v>30</v>
      </c>
      <c r="B8" s="9">
        <v>3365.2</v>
      </c>
      <c r="C8" s="10">
        <v>45061</v>
      </c>
      <c r="D8" s="10">
        <v>45063</v>
      </c>
      <c r="E8" s="10"/>
      <c r="F8" s="10"/>
      <c r="G8" s="1">
        <f t="shared" si="0"/>
        <v>2</v>
      </c>
      <c r="H8" s="9">
        <f t="shared" si="1"/>
        <v>6730.4</v>
      </c>
    </row>
    <row r="9" spans="1:8" x14ac:dyDescent="0.25">
      <c r="A9" s="16" t="s">
        <v>31</v>
      </c>
      <c r="B9" s="9">
        <v>2962.5</v>
      </c>
      <c r="C9" s="10">
        <v>45028</v>
      </c>
      <c r="D9" s="10">
        <v>45071</v>
      </c>
      <c r="E9" s="10"/>
      <c r="F9" s="10"/>
      <c r="G9" s="1">
        <f t="shared" si="0"/>
        <v>43</v>
      </c>
      <c r="H9" s="9">
        <f t="shared" si="1"/>
        <v>127387.5</v>
      </c>
    </row>
    <row r="10" spans="1:8" x14ac:dyDescent="0.25">
      <c r="A10" s="16" t="s">
        <v>32</v>
      </c>
      <c r="B10" s="9">
        <v>545.45000000000005</v>
      </c>
      <c r="C10" s="10">
        <v>45077</v>
      </c>
      <c r="D10" s="10">
        <v>45091</v>
      </c>
      <c r="E10" s="10"/>
      <c r="F10" s="10"/>
      <c r="G10" s="1">
        <f t="shared" si="0"/>
        <v>14</v>
      </c>
      <c r="H10" s="9">
        <f t="shared" si="1"/>
        <v>7636.3</v>
      </c>
    </row>
    <row r="11" spans="1:8" x14ac:dyDescent="0.25">
      <c r="A11" s="16" t="s">
        <v>33</v>
      </c>
      <c r="B11" s="9">
        <v>1220</v>
      </c>
      <c r="C11" s="10">
        <v>45076</v>
      </c>
      <c r="D11" s="10">
        <v>45098</v>
      </c>
      <c r="E11" s="10"/>
      <c r="F11" s="10"/>
      <c r="G11" s="1">
        <f t="shared" si="0"/>
        <v>22</v>
      </c>
      <c r="H11" s="9">
        <f t="shared" si="1"/>
        <v>26840</v>
      </c>
    </row>
    <row r="12" spans="1:8" x14ac:dyDescent="0.25">
      <c r="A12" s="16" t="s">
        <v>34</v>
      </c>
      <c r="B12" s="9">
        <v>252.57</v>
      </c>
      <c r="C12" s="10">
        <v>45089</v>
      </c>
      <c r="D12" s="10">
        <v>45098</v>
      </c>
      <c r="E12" s="10"/>
      <c r="F12" s="10"/>
      <c r="G12" s="1">
        <f t="shared" si="0"/>
        <v>9</v>
      </c>
      <c r="H12" s="9">
        <f t="shared" si="1"/>
        <v>2273.13</v>
      </c>
    </row>
    <row r="13" spans="1:8" x14ac:dyDescent="0.25">
      <c r="A13" s="16" t="s">
        <v>35</v>
      </c>
      <c r="B13" s="9">
        <v>702</v>
      </c>
      <c r="C13" s="10">
        <v>45096</v>
      </c>
      <c r="D13" s="10">
        <v>45098</v>
      </c>
      <c r="E13" s="10"/>
      <c r="F13" s="10"/>
      <c r="G13" s="1">
        <f t="shared" si="0"/>
        <v>2</v>
      </c>
      <c r="H13" s="9">
        <f t="shared" si="1"/>
        <v>1404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12069.61</v>
      </c>
      <c r="C1" s="31">
        <f>COUNTA(A4:A203)</f>
        <v>10</v>
      </c>
      <c r="G1" s="13">
        <f>IF(B1&lt;&gt;0,H1/B1,0)</f>
        <v>28.72609471225665</v>
      </c>
      <c r="H1" s="12">
        <f>SUM(H4:H195)</f>
        <v>346712.76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 t="s">
        <v>36</v>
      </c>
      <c r="B4" s="9">
        <v>6209.93</v>
      </c>
      <c r="C4" s="10">
        <v>45096</v>
      </c>
      <c r="D4" s="10">
        <v>45120</v>
      </c>
      <c r="E4" s="10"/>
      <c r="F4" s="10"/>
      <c r="G4" s="1">
        <f>D4-C4-(F4-E4)</f>
        <v>24</v>
      </c>
      <c r="H4" s="9">
        <f>B4*G4</f>
        <v>149038.32</v>
      </c>
    </row>
    <row r="5" spans="1:8" x14ac:dyDescent="0.25">
      <c r="A5" s="16" t="s">
        <v>37</v>
      </c>
      <c r="B5" s="9">
        <v>532</v>
      </c>
      <c r="C5" s="10">
        <v>45134</v>
      </c>
      <c r="D5" s="10">
        <v>45135</v>
      </c>
      <c r="E5" s="10"/>
      <c r="F5" s="10"/>
      <c r="G5" s="1">
        <f t="shared" ref="G5:G68" si="0">D5-C5-(F5-E5)</f>
        <v>1</v>
      </c>
      <c r="H5" s="9">
        <f t="shared" ref="H5:H68" si="1">B5*G5</f>
        <v>532</v>
      </c>
    </row>
    <row r="6" spans="1:8" x14ac:dyDescent="0.25">
      <c r="A6" s="16" t="s">
        <v>38</v>
      </c>
      <c r="B6" s="9">
        <v>116</v>
      </c>
      <c r="C6" s="10">
        <v>45128</v>
      </c>
      <c r="D6" s="10">
        <v>45135</v>
      </c>
      <c r="E6" s="10"/>
      <c r="F6" s="10"/>
      <c r="G6" s="1">
        <f t="shared" si="0"/>
        <v>7</v>
      </c>
      <c r="H6" s="9">
        <f t="shared" si="1"/>
        <v>812</v>
      </c>
    </row>
    <row r="7" spans="1:8" x14ac:dyDescent="0.25">
      <c r="A7" s="16" t="s">
        <v>39</v>
      </c>
      <c r="B7" s="9">
        <v>952.38</v>
      </c>
      <c r="C7" s="10">
        <v>45138</v>
      </c>
      <c r="D7" s="10">
        <v>45141</v>
      </c>
      <c r="E7" s="10"/>
      <c r="F7" s="10"/>
      <c r="G7" s="1">
        <f t="shared" si="0"/>
        <v>3</v>
      </c>
      <c r="H7" s="9">
        <f t="shared" si="1"/>
        <v>2857.14</v>
      </c>
    </row>
    <row r="8" spans="1:8" x14ac:dyDescent="0.25">
      <c r="A8" s="16" t="s">
        <v>40</v>
      </c>
      <c r="B8" s="9">
        <v>219.3</v>
      </c>
      <c r="C8" s="10">
        <v>45140</v>
      </c>
      <c r="D8" s="10">
        <v>45141</v>
      </c>
      <c r="E8" s="10"/>
      <c r="F8" s="10"/>
      <c r="G8" s="1">
        <f t="shared" si="0"/>
        <v>1</v>
      </c>
      <c r="H8" s="9">
        <f t="shared" si="1"/>
        <v>219.3</v>
      </c>
    </row>
    <row r="9" spans="1:8" x14ac:dyDescent="0.25">
      <c r="A9" s="16" t="s">
        <v>41</v>
      </c>
      <c r="B9" s="9">
        <v>1100</v>
      </c>
      <c r="C9" s="10">
        <v>45146</v>
      </c>
      <c r="D9" s="10">
        <v>45147</v>
      </c>
      <c r="E9" s="10"/>
      <c r="F9" s="10"/>
      <c r="G9" s="1">
        <f t="shared" si="0"/>
        <v>1</v>
      </c>
      <c r="H9" s="9">
        <f t="shared" si="1"/>
        <v>1100</v>
      </c>
    </row>
    <row r="10" spans="1:8" x14ac:dyDescent="0.25">
      <c r="A10" s="16" t="s">
        <v>42</v>
      </c>
      <c r="B10" s="9">
        <v>66</v>
      </c>
      <c r="C10" s="10">
        <v>45155</v>
      </c>
      <c r="D10" s="10">
        <v>45181</v>
      </c>
      <c r="E10" s="10"/>
      <c r="F10" s="10"/>
      <c r="G10" s="1">
        <f t="shared" si="0"/>
        <v>26</v>
      </c>
      <c r="H10" s="9">
        <f t="shared" si="1"/>
        <v>1716</v>
      </c>
    </row>
    <row r="11" spans="1:8" x14ac:dyDescent="0.25">
      <c r="A11" s="16" t="s">
        <v>43</v>
      </c>
      <c r="B11" s="9">
        <v>350</v>
      </c>
      <c r="C11" s="10">
        <v>45100</v>
      </c>
      <c r="D11" s="10">
        <v>45181</v>
      </c>
      <c r="E11" s="10"/>
      <c r="F11" s="10"/>
      <c r="G11" s="1">
        <f t="shared" si="0"/>
        <v>81</v>
      </c>
      <c r="H11" s="9">
        <f t="shared" si="1"/>
        <v>28350</v>
      </c>
    </row>
    <row r="12" spans="1:8" x14ac:dyDescent="0.25">
      <c r="A12" s="16" t="s">
        <v>44</v>
      </c>
      <c r="B12" s="9">
        <v>280</v>
      </c>
      <c r="C12" s="10">
        <v>45099</v>
      </c>
      <c r="D12" s="10">
        <v>45181</v>
      </c>
      <c r="E12" s="10"/>
      <c r="F12" s="10"/>
      <c r="G12" s="1">
        <f t="shared" si="0"/>
        <v>82</v>
      </c>
      <c r="H12" s="9">
        <f t="shared" si="1"/>
        <v>22960</v>
      </c>
    </row>
    <row r="13" spans="1:8" x14ac:dyDescent="0.25">
      <c r="A13" s="16" t="s">
        <v>45</v>
      </c>
      <c r="B13" s="9">
        <v>2244</v>
      </c>
      <c r="C13" s="10">
        <v>45119</v>
      </c>
      <c r="D13" s="10">
        <v>45181</v>
      </c>
      <c r="E13" s="10"/>
      <c r="F13" s="10"/>
      <c r="G13" s="1">
        <f t="shared" si="0"/>
        <v>62</v>
      </c>
      <c r="H13" s="9">
        <f t="shared" si="1"/>
        <v>139128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82104.430000000022</v>
      </c>
      <c r="C1" s="31">
        <f>COUNTA(A4:A203)</f>
        <v>57</v>
      </c>
      <c r="G1" s="13">
        <f>IF(B1&lt;&gt;0,H1/B1,0)</f>
        <v>19.080892955471466</v>
      </c>
      <c r="H1" s="12">
        <f>SUM(H4:H195)</f>
        <v>1566625.84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 t="s">
        <v>46</v>
      </c>
      <c r="B4" s="9">
        <v>1189.26</v>
      </c>
      <c r="C4" s="10">
        <v>45188</v>
      </c>
      <c r="D4" s="10">
        <v>45215</v>
      </c>
      <c r="E4" s="10"/>
      <c r="F4" s="10"/>
      <c r="G4" s="1">
        <f>D4-C4-(F4-E4)</f>
        <v>27</v>
      </c>
      <c r="H4" s="9">
        <f>B4*G4</f>
        <v>32110.02</v>
      </c>
    </row>
    <row r="5" spans="1:8" x14ac:dyDescent="0.25">
      <c r="A5" s="16" t="s">
        <v>47</v>
      </c>
      <c r="B5" s="9">
        <v>238.49</v>
      </c>
      <c r="C5" s="10">
        <v>45198</v>
      </c>
      <c r="D5" s="10">
        <v>45215</v>
      </c>
      <c r="E5" s="10"/>
      <c r="F5" s="10"/>
      <c r="G5" s="1">
        <f t="shared" ref="G5:G68" si="0">D5-C5-(F5-E5)</f>
        <v>17</v>
      </c>
      <c r="H5" s="9">
        <f t="shared" ref="H5:H68" si="1">B5*G5</f>
        <v>4054.33</v>
      </c>
    </row>
    <row r="6" spans="1:8" x14ac:dyDescent="0.25">
      <c r="A6" s="16" t="s">
        <v>48</v>
      </c>
      <c r="B6" s="9">
        <v>206.21</v>
      </c>
      <c r="C6" s="10">
        <v>45198</v>
      </c>
      <c r="D6" s="10">
        <v>45215</v>
      </c>
      <c r="E6" s="10"/>
      <c r="F6" s="10"/>
      <c r="G6" s="1">
        <f t="shared" si="0"/>
        <v>17</v>
      </c>
      <c r="H6" s="9">
        <f t="shared" si="1"/>
        <v>3505.57</v>
      </c>
    </row>
    <row r="7" spans="1:8" x14ac:dyDescent="0.25">
      <c r="A7" s="16" t="s">
        <v>49</v>
      </c>
      <c r="B7" s="9">
        <v>182.72</v>
      </c>
      <c r="C7" s="10">
        <v>45198</v>
      </c>
      <c r="D7" s="10">
        <v>45215</v>
      </c>
      <c r="E7" s="10"/>
      <c r="F7" s="10"/>
      <c r="G7" s="1">
        <f t="shared" si="0"/>
        <v>17</v>
      </c>
      <c r="H7" s="9">
        <f t="shared" si="1"/>
        <v>3106.24</v>
      </c>
    </row>
    <row r="8" spans="1:8" x14ac:dyDescent="0.25">
      <c r="A8" s="16" t="s">
        <v>50</v>
      </c>
      <c r="B8" s="9">
        <v>63.61</v>
      </c>
      <c r="C8" s="10">
        <v>45198</v>
      </c>
      <c r="D8" s="10">
        <v>45215</v>
      </c>
      <c r="E8" s="10"/>
      <c r="F8" s="10"/>
      <c r="G8" s="1">
        <f t="shared" si="0"/>
        <v>17</v>
      </c>
      <c r="H8" s="9">
        <f t="shared" si="1"/>
        <v>1081.3699999999999</v>
      </c>
    </row>
    <row r="9" spans="1:8" x14ac:dyDescent="0.25">
      <c r="A9" s="16" t="s">
        <v>51</v>
      </c>
      <c r="B9" s="9">
        <v>123.88</v>
      </c>
      <c r="C9" s="10">
        <v>45201</v>
      </c>
      <c r="D9" s="10">
        <v>45215</v>
      </c>
      <c r="E9" s="10"/>
      <c r="F9" s="10"/>
      <c r="G9" s="1">
        <f t="shared" si="0"/>
        <v>14</v>
      </c>
      <c r="H9" s="9">
        <f t="shared" si="1"/>
        <v>1734.32</v>
      </c>
    </row>
    <row r="10" spans="1:8" x14ac:dyDescent="0.25">
      <c r="A10" s="16" t="s">
        <v>52</v>
      </c>
      <c r="B10" s="9">
        <v>92.23</v>
      </c>
      <c r="C10" s="10">
        <v>45198</v>
      </c>
      <c r="D10" s="10">
        <v>45215</v>
      </c>
      <c r="E10" s="10"/>
      <c r="F10" s="10"/>
      <c r="G10" s="1">
        <f t="shared" si="0"/>
        <v>17</v>
      </c>
      <c r="H10" s="9">
        <f t="shared" si="1"/>
        <v>1567.91</v>
      </c>
    </row>
    <row r="11" spans="1:8" x14ac:dyDescent="0.25">
      <c r="A11" s="16" t="s">
        <v>53</v>
      </c>
      <c r="B11" s="9">
        <v>63.11</v>
      </c>
      <c r="C11" s="10">
        <v>45197</v>
      </c>
      <c r="D11" s="10">
        <v>45215</v>
      </c>
      <c r="E11" s="10"/>
      <c r="F11" s="10"/>
      <c r="G11" s="1">
        <f t="shared" si="0"/>
        <v>18</v>
      </c>
      <c r="H11" s="9">
        <f t="shared" si="1"/>
        <v>1135.98</v>
      </c>
    </row>
    <row r="12" spans="1:8" x14ac:dyDescent="0.25">
      <c r="A12" s="16" t="s">
        <v>54</v>
      </c>
      <c r="B12" s="9">
        <v>51.12</v>
      </c>
      <c r="C12" s="10">
        <v>45197</v>
      </c>
      <c r="D12" s="10">
        <v>45215</v>
      </c>
      <c r="E12" s="10"/>
      <c r="F12" s="10"/>
      <c r="G12" s="1">
        <f t="shared" si="0"/>
        <v>18</v>
      </c>
      <c r="H12" s="9">
        <f t="shared" si="1"/>
        <v>920.16</v>
      </c>
    </row>
    <row r="13" spans="1:8" x14ac:dyDescent="0.25">
      <c r="A13" s="16" t="s">
        <v>55</v>
      </c>
      <c r="B13" s="9">
        <v>230</v>
      </c>
      <c r="C13" s="10">
        <v>45195</v>
      </c>
      <c r="D13" s="10">
        <v>45215</v>
      </c>
      <c r="E13" s="10"/>
      <c r="F13" s="10"/>
      <c r="G13" s="1">
        <f t="shared" si="0"/>
        <v>20</v>
      </c>
      <c r="H13" s="9">
        <f t="shared" si="1"/>
        <v>4600</v>
      </c>
    </row>
    <row r="14" spans="1:8" x14ac:dyDescent="0.25">
      <c r="A14" s="16" t="s">
        <v>56</v>
      </c>
      <c r="B14" s="9">
        <v>65.650000000000006</v>
      </c>
      <c r="C14" s="10">
        <v>45197</v>
      </c>
      <c r="D14" s="10">
        <v>45215</v>
      </c>
      <c r="E14" s="10"/>
      <c r="F14" s="10"/>
      <c r="G14" s="1">
        <f t="shared" si="0"/>
        <v>18</v>
      </c>
      <c r="H14" s="9">
        <f t="shared" si="1"/>
        <v>1181.7</v>
      </c>
    </row>
    <row r="15" spans="1:8" x14ac:dyDescent="0.25">
      <c r="A15" s="16" t="s">
        <v>57</v>
      </c>
      <c r="B15" s="9">
        <v>133.94999999999999</v>
      </c>
      <c r="C15" s="10">
        <v>45195</v>
      </c>
      <c r="D15" s="10">
        <v>45215</v>
      </c>
      <c r="E15" s="10"/>
      <c r="F15" s="10"/>
      <c r="G15" s="1">
        <f t="shared" si="0"/>
        <v>20</v>
      </c>
      <c r="H15" s="9">
        <f t="shared" si="1"/>
        <v>2679</v>
      </c>
    </row>
    <row r="16" spans="1:8" x14ac:dyDescent="0.25">
      <c r="A16" s="16" t="s">
        <v>58</v>
      </c>
      <c r="B16" s="9">
        <v>147.26</v>
      </c>
      <c r="C16" s="10">
        <v>45195</v>
      </c>
      <c r="D16" s="10">
        <v>45215</v>
      </c>
      <c r="E16" s="10"/>
      <c r="F16" s="10"/>
      <c r="G16" s="1">
        <f t="shared" si="0"/>
        <v>20</v>
      </c>
      <c r="H16" s="9">
        <f t="shared" si="1"/>
        <v>2945.2</v>
      </c>
    </row>
    <row r="17" spans="1:8" x14ac:dyDescent="0.25">
      <c r="A17" s="16" t="s">
        <v>59</v>
      </c>
      <c r="B17" s="9">
        <v>38.119999999999997</v>
      </c>
      <c r="C17" s="10">
        <v>45197</v>
      </c>
      <c r="D17" s="10">
        <v>45215</v>
      </c>
      <c r="E17" s="10"/>
      <c r="F17" s="10"/>
      <c r="G17" s="1">
        <f t="shared" si="0"/>
        <v>18</v>
      </c>
      <c r="H17" s="9">
        <f t="shared" si="1"/>
        <v>686.16</v>
      </c>
    </row>
    <row r="18" spans="1:8" x14ac:dyDescent="0.25">
      <c r="A18" s="16" t="s">
        <v>60</v>
      </c>
      <c r="B18" s="9">
        <v>165.48</v>
      </c>
      <c r="C18" s="10">
        <v>45197</v>
      </c>
      <c r="D18" s="10">
        <v>45215</v>
      </c>
      <c r="E18" s="10"/>
      <c r="F18" s="10"/>
      <c r="G18" s="1">
        <f t="shared" si="0"/>
        <v>18</v>
      </c>
      <c r="H18" s="9">
        <f t="shared" si="1"/>
        <v>2978.64</v>
      </c>
    </row>
    <row r="19" spans="1:8" x14ac:dyDescent="0.25">
      <c r="A19" s="16" t="s">
        <v>61</v>
      </c>
      <c r="B19" s="9">
        <v>90.93</v>
      </c>
      <c r="C19" s="10">
        <v>45205</v>
      </c>
      <c r="D19" s="10">
        <v>45215</v>
      </c>
      <c r="E19" s="10"/>
      <c r="F19" s="10"/>
      <c r="G19" s="1">
        <f t="shared" si="0"/>
        <v>10</v>
      </c>
      <c r="H19" s="9">
        <f t="shared" si="1"/>
        <v>909.3</v>
      </c>
    </row>
    <row r="20" spans="1:8" x14ac:dyDescent="0.25">
      <c r="A20" s="16" t="s">
        <v>62</v>
      </c>
      <c r="B20" s="9">
        <v>159.31</v>
      </c>
      <c r="C20" s="10">
        <v>45197</v>
      </c>
      <c r="D20" s="10">
        <v>45215</v>
      </c>
      <c r="E20" s="10"/>
      <c r="F20" s="10"/>
      <c r="G20" s="1">
        <f t="shared" si="0"/>
        <v>18</v>
      </c>
      <c r="H20" s="9">
        <f t="shared" si="1"/>
        <v>2867.58</v>
      </c>
    </row>
    <row r="21" spans="1:8" x14ac:dyDescent="0.25">
      <c r="A21" s="16" t="s">
        <v>63</v>
      </c>
      <c r="B21" s="9">
        <v>161.38999999999999</v>
      </c>
      <c r="C21" s="10">
        <v>45197</v>
      </c>
      <c r="D21" s="10">
        <v>45215</v>
      </c>
      <c r="E21" s="10"/>
      <c r="F21" s="10"/>
      <c r="G21" s="1">
        <f t="shared" si="0"/>
        <v>18</v>
      </c>
      <c r="H21" s="9">
        <f t="shared" si="1"/>
        <v>2905.02</v>
      </c>
    </row>
    <row r="22" spans="1:8" x14ac:dyDescent="0.25">
      <c r="A22" s="16" t="s">
        <v>64</v>
      </c>
      <c r="B22" s="9">
        <v>131.35</v>
      </c>
      <c r="C22" s="10">
        <v>45205</v>
      </c>
      <c r="D22" s="10">
        <v>45215</v>
      </c>
      <c r="E22" s="10"/>
      <c r="F22" s="10"/>
      <c r="G22" s="1">
        <f t="shared" si="0"/>
        <v>10</v>
      </c>
      <c r="H22" s="9">
        <f t="shared" si="1"/>
        <v>1313.5</v>
      </c>
    </row>
    <row r="23" spans="1:8" x14ac:dyDescent="0.25">
      <c r="A23" s="16" t="s">
        <v>65</v>
      </c>
      <c r="B23" s="9">
        <v>85.94</v>
      </c>
      <c r="C23" s="10">
        <v>45205</v>
      </c>
      <c r="D23" s="10">
        <v>45215</v>
      </c>
      <c r="E23" s="10"/>
      <c r="F23" s="10"/>
      <c r="G23" s="1">
        <f t="shared" si="0"/>
        <v>10</v>
      </c>
      <c r="H23" s="9">
        <f t="shared" si="1"/>
        <v>859.4</v>
      </c>
    </row>
    <row r="24" spans="1:8" x14ac:dyDescent="0.25">
      <c r="A24" s="16" t="s">
        <v>66</v>
      </c>
      <c r="B24" s="9">
        <v>81.81</v>
      </c>
      <c r="C24" s="10">
        <v>45205</v>
      </c>
      <c r="D24" s="10">
        <v>45215</v>
      </c>
      <c r="E24" s="10"/>
      <c r="F24" s="10"/>
      <c r="G24" s="1">
        <f t="shared" si="0"/>
        <v>10</v>
      </c>
      <c r="H24" s="9">
        <f t="shared" si="1"/>
        <v>818.1</v>
      </c>
    </row>
    <row r="25" spans="1:8" x14ac:dyDescent="0.25">
      <c r="A25" s="16" t="s">
        <v>67</v>
      </c>
      <c r="B25" s="9">
        <v>55.82</v>
      </c>
      <c r="C25" s="10">
        <v>45201</v>
      </c>
      <c r="D25" s="10">
        <v>45215</v>
      </c>
      <c r="E25" s="10"/>
      <c r="F25" s="10"/>
      <c r="G25" s="1">
        <f t="shared" si="0"/>
        <v>14</v>
      </c>
      <c r="H25" s="9">
        <f t="shared" si="1"/>
        <v>781.48</v>
      </c>
    </row>
    <row r="26" spans="1:8" x14ac:dyDescent="0.25">
      <c r="A26" s="16" t="s">
        <v>68</v>
      </c>
      <c r="B26" s="9">
        <v>200</v>
      </c>
      <c r="C26" s="10">
        <v>45188</v>
      </c>
      <c r="D26" s="10">
        <v>45215</v>
      </c>
      <c r="E26" s="10"/>
      <c r="F26" s="10"/>
      <c r="G26" s="1">
        <f t="shared" si="0"/>
        <v>27</v>
      </c>
      <c r="H26" s="9">
        <f t="shared" si="1"/>
        <v>5400</v>
      </c>
    </row>
    <row r="27" spans="1:8" x14ac:dyDescent="0.25">
      <c r="A27" s="16" t="s">
        <v>69</v>
      </c>
      <c r="B27" s="9">
        <v>23.07</v>
      </c>
      <c r="C27" s="10">
        <v>45188</v>
      </c>
      <c r="D27" s="10">
        <v>45215</v>
      </c>
      <c r="E27" s="10"/>
      <c r="F27" s="10"/>
      <c r="G27" s="1">
        <f t="shared" si="0"/>
        <v>27</v>
      </c>
      <c r="H27" s="9">
        <f t="shared" si="1"/>
        <v>622.89</v>
      </c>
    </row>
    <row r="28" spans="1:8" x14ac:dyDescent="0.25">
      <c r="A28" s="16" t="s">
        <v>70</v>
      </c>
      <c r="B28" s="9">
        <v>159.62</v>
      </c>
      <c r="C28" s="10">
        <v>45188</v>
      </c>
      <c r="D28" s="10">
        <v>45215</v>
      </c>
      <c r="E28" s="10"/>
      <c r="F28" s="10"/>
      <c r="G28" s="1">
        <f t="shared" si="0"/>
        <v>27</v>
      </c>
      <c r="H28" s="9">
        <f t="shared" si="1"/>
        <v>4309.74</v>
      </c>
    </row>
    <row r="29" spans="1:8" x14ac:dyDescent="0.25">
      <c r="A29" s="16" t="s">
        <v>71</v>
      </c>
      <c r="B29" s="9">
        <v>1030.24</v>
      </c>
      <c r="C29" s="10">
        <v>45201</v>
      </c>
      <c r="D29" s="10">
        <v>45215</v>
      </c>
      <c r="E29" s="10"/>
      <c r="F29" s="10"/>
      <c r="G29" s="1">
        <f t="shared" si="0"/>
        <v>14</v>
      </c>
      <c r="H29" s="9">
        <f t="shared" si="1"/>
        <v>14423.36</v>
      </c>
    </row>
    <row r="30" spans="1:8" x14ac:dyDescent="0.25">
      <c r="A30" s="16" t="s">
        <v>72</v>
      </c>
      <c r="B30" s="9">
        <v>1051.18</v>
      </c>
      <c r="C30" s="10">
        <v>45201</v>
      </c>
      <c r="D30" s="10">
        <v>45215</v>
      </c>
      <c r="E30" s="10"/>
      <c r="F30" s="10"/>
      <c r="G30" s="1">
        <f t="shared" si="0"/>
        <v>14</v>
      </c>
      <c r="H30" s="9">
        <f t="shared" si="1"/>
        <v>14716.52</v>
      </c>
    </row>
    <row r="31" spans="1:8" x14ac:dyDescent="0.25">
      <c r="A31" s="16" t="s">
        <v>73</v>
      </c>
      <c r="B31" s="9">
        <v>1162.3800000000001</v>
      </c>
      <c r="C31" s="10">
        <v>45201</v>
      </c>
      <c r="D31" s="10">
        <v>45215</v>
      </c>
      <c r="E31" s="10"/>
      <c r="F31" s="10"/>
      <c r="G31" s="1">
        <f t="shared" si="0"/>
        <v>14</v>
      </c>
      <c r="H31" s="9">
        <f t="shared" si="1"/>
        <v>16273.32</v>
      </c>
    </row>
    <row r="32" spans="1:8" x14ac:dyDescent="0.25">
      <c r="A32" s="16" t="s">
        <v>74</v>
      </c>
      <c r="B32" s="9">
        <v>822.05</v>
      </c>
      <c r="C32" s="10">
        <v>45201</v>
      </c>
      <c r="D32" s="10">
        <v>45215</v>
      </c>
      <c r="E32" s="10"/>
      <c r="F32" s="10"/>
      <c r="G32" s="1">
        <f t="shared" si="0"/>
        <v>14</v>
      </c>
      <c r="H32" s="9">
        <f t="shared" si="1"/>
        <v>11508.7</v>
      </c>
    </row>
    <row r="33" spans="1:8" x14ac:dyDescent="0.25">
      <c r="A33" s="16" t="s">
        <v>75</v>
      </c>
      <c r="B33" s="9">
        <v>301.5</v>
      </c>
      <c r="C33" s="10">
        <v>45201</v>
      </c>
      <c r="D33" s="10">
        <v>45215</v>
      </c>
      <c r="E33" s="10"/>
      <c r="F33" s="10"/>
      <c r="G33" s="1">
        <f t="shared" si="0"/>
        <v>14</v>
      </c>
      <c r="H33" s="9">
        <f t="shared" si="1"/>
        <v>4221</v>
      </c>
    </row>
    <row r="34" spans="1:8" x14ac:dyDescent="0.25">
      <c r="A34" s="16" t="s">
        <v>76</v>
      </c>
      <c r="B34" s="9">
        <v>158</v>
      </c>
      <c r="C34" s="10">
        <v>45188</v>
      </c>
      <c r="D34" s="10">
        <v>45215</v>
      </c>
      <c r="E34" s="10"/>
      <c r="F34" s="10"/>
      <c r="G34" s="1">
        <f t="shared" si="0"/>
        <v>27</v>
      </c>
      <c r="H34" s="9">
        <f t="shared" si="1"/>
        <v>4266</v>
      </c>
    </row>
    <row r="35" spans="1:8" x14ac:dyDescent="0.25">
      <c r="A35" s="16" t="s">
        <v>77</v>
      </c>
      <c r="B35" s="9">
        <v>200</v>
      </c>
      <c r="C35" s="10">
        <v>45209</v>
      </c>
      <c r="D35" s="10">
        <v>45215</v>
      </c>
      <c r="E35" s="10"/>
      <c r="F35" s="10"/>
      <c r="G35" s="1">
        <f t="shared" si="0"/>
        <v>6</v>
      </c>
      <c r="H35" s="9">
        <f t="shared" si="1"/>
        <v>1200</v>
      </c>
    </row>
    <row r="36" spans="1:8" x14ac:dyDescent="0.25">
      <c r="A36" s="16" t="s">
        <v>78</v>
      </c>
      <c r="B36" s="9">
        <v>5362.2</v>
      </c>
      <c r="C36" s="10">
        <v>45188</v>
      </c>
      <c r="D36" s="10">
        <v>45215</v>
      </c>
      <c r="E36" s="10"/>
      <c r="F36" s="10"/>
      <c r="G36" s="1">
        <f t="shared" si="0"/>
        <v>27</v>
      </c>
      <c r="H36" s="9">
        <f t="shared" si="1"/>
        <v>144779.4</v>
      </c>
    </row>
    <row r="37" spans="1:8" x14ac:dyDescent="0.25">
      <c r="A37" s="16" t="s">
        <v>79</v>
      </c>
      <c r="B37" s="9">
        <v>2913</v>
      </c>
      <c r="C37" s="10">
        <v>45188</v>
      </c>
      <c r="D37" s="10">
        <v>45226</v>
      </c>
      <c r="E37" s="10"/>
      <c r="F37" s="10"/>
      <c r="G37" s="1">
        <f t="shared" si="0"/>
        <v>38</v>
      </c>
      <c r="H37" s="9">
        <f t="shared" si="1"/>
        <v>110694</v>
      </c>
    </row>
    <row r="38" spans="1:8" x14ac:dyDescent="0.25">
      <c r="A38" s="16" t="s">
        <v>80</v>
      </c>
      <c r="B38" s="9">
        <v>1200</v>
      </c>
      <c r="C38" s="10">
        <v>45195</v>
      </c>
      <c r="D38" s="10">
        <v>45226</v>
      </c>
      <c r="E38" s="10"/>
      <c r="F38" s="10"/>
      <c r="G38" s="1">
        <f t="shared" si="0"/>
        <v>31</v>
      </c>
      <c r="H38" s="9">
        <f t="shared" si="1"/>
        <v>37200</v>
      </c>
    </row>
    <row r="39" spans="1:8" x14ac:dyDescent="0.25">
      <c r="A39" s="16" t="s">
        <v>81</v>
      </c>
      <c r="B39" s="9">
        <v>33.700000000000003</v>
      </c>
      <c r="C39" s="10">
        <v>45180</v>
      </c>
      <c r="D39" s="10">
        <v>45224</v>
      </c>
      <c r="E39" s="10"/>
      <c r="F39" s="10"/>
      <c r="G39" s="1">
        <f t="shared" si="0"/>
        <v>44</v>
      </c>
      <c r="H39" s="9">
        <f t="shared" si="1"/>
        <v>1482.8</v>
      </c>
    </row>
    <row r="40" spans="1:8" x14ac:dyDescent="0.25">
      <c r="A40" s="16" t="s">
        <v>82</v>
      </c>
      <c r="B40" s="9">
        <v>1272.73</v>
      </c>
      <c r="C40" s="10">
        <v>45213</v>
      </c>
      <c r="D40" s="10">
        <v>45229</v>
      </c>
      <c r="E40" s="10"/>
      <c r="F40" s="10"/>
      <c r="G40" s="1">
        <f t="shared" si="0"/>
        <v>16</v>
      </c>
      <c r="H40" s="9">
        <f t="shared" si="1"/>
        <v>20363.68</v>
      </c>
    </row>
    <row r="41" spans="1:8" x14ac:dyDescent="0.25">
      <c r="A41" s="16" t="s">
        <v>83</v>
      </c>
      <c r="B41" s="9">
        <v>1090.9100000000001</v>
      </c>
      <c r="C41" s="10">
        <v>45213</v>
      </c>
      <c r="D41" s="10">
        <v>45229</v>
      </c>
      <c r="E41" s="10"/>
      <c r="F41" s="10"/>
      <c r="G41" s="1">
        <f t="shared" si="0"/>
        <v>16</v>
      </c>
      <c r="H41" s="9">
        <f t="shared" si="1"/>
        <v>17454.560000000001</v>
      </c>
    </row>
    <row r="42" spans="1:8" x14ac:dyDescent="0.25">
      <c r="A42" s="16" t="s">
        <v>84</v>
      </c>
      <c r="B42" s="9">
        <v>66</v>
      </c>
      <c r="C42" s="10">
        <v>45223</v>
      </c>
      <c r="D42" s="10">
        <v>45229</v>
      </c>
      <c r="E42" s="10"/>
      <c r="F42" s="10"/>
      <c r="G42" s="1">
        <f t="shared" si="0"/>
        <v>6</v>
      </c>
      <c r="H42" s="9">
        <f t="shared" si="1"/>
        <v>396</v>
      </c>
    </row>
    <row r="43" spans="1:8" x14ac:dyDescent="0.25">
      <c r="A43" s="16" t="s">
        <v>85</v>
      </c>
      <c r="B43" s="9">
        <v>49120</v>
      </c>
      <c r="C43" s="10">
        <v>45219</v>
      </c>
      <c r="D43" s="10">
        <v>45238</v>
      </c>
      <c r="E43" s="10"/>
      <c r="F43" s="10"/>
      <c r="G43" s="1">
        <f t="shared" si="0"/>
        <v>19</v>
      </c>
      <c r="H43" s="9">
        <f t="shared" si="1"/>
        <v>933280</v>
      </c>
    </row>
    <row r="44" spans="1:8" x14ac:dyDescent="0.25">
      <c r="A44" s="16" t="s">
        <v>86</v>
      </c>
      <c r="B44" s="9">
        <v>350</v>
      </c>
      <c r="C44" s="10">
        <v>45213</v>
      </c>
      <c r="D44" s="10">
        <v>45243</v>
      </c>
      <c r="E44" s="10"/>
      <c r="F44" s="10"/>
      <c r="G44" s="1">
        <f t="shared" si="0"/>
        <v>30</v>
      </c>
      <c r="H44" s="9">
        <f t="shared" si="1"/>
        <v>10500</v>
      </c>
    </row>
    <row r="45" spans="1:8" x14ac:dyDescent="0.25">
      <c r="A45" s="16" t="s">
        <v>87</v>
      </c>
      <c r="B45" s="9">
        <v>460</v>
      </c>
      <c r="C45" s="10">
        <v>45236</v>
      </c>
      <c r="D45" s="10">
        <v>45243</v>
      </c>
      <c r="E45" s="10"/>
      <c r="F45" s="10"/>
      <c r="G45" s="1">
        <f t="shared" si="0"/>
        <v>7</v>
      </c>
      <c r="H45" s="9">
        <f t="shared" si="1"/>
        <v>3220</v>
      </c>
    </row>
    <row r="46" spans="1:8" x14ac:dyDescent="0.25">
      <c r="A46" s="16" t="s">
        <v>88</v>
      </c>
      <c r="B46" s="9">
        <v>318.60000000000002</v>
      </c>
      <c r="C46" s="10">
        <v>45236</v>
      </c>
      <c r="D46" s="10">
        <v>45243</v>
      </c>
      <c r="E46" s="10"/>
      <c r="F46" s="10"/>
      <c r="G46" s="1">
        <f t="shared" si="0"/>
        <v>7</v>
      </c>
      <c r="H46" s="9">
        <f t="shared" si="1"/>
        <v>2230.1999999999998</v>
      </c>
    </row>
    <row r="47" spans="1:8" x14ac:dyDescent="0.25">
      <c r="A47" s="16" t="s">
        <v>89</v>
      </c>
      <c r="B47" s="9">
        <v>1450</v>
      </c>
      <c r="C47" s="10">
        <v>45236</v>
      </c>
      <c r="D47" s="10">
        <v>45243</v>
      </c>
      <c r="E47" s="10"/>
      <c r="F47" s="10"/>
      <c r="G47" s="1">
        <f t="shared" si="0"/>
        <v>7</v>
      </c>
      <c r="H47" s="9">
        <f t="shared" si="1"/>
        <v>10150</v>
      </c>
    </row>
    <row r="48" spans="1:8" x14ac:dyDescent="0.25">
      <c r="A48" s="16" t="s">
        <v>90</v>
      </c>
      <c r="B48" s="9">
        <v>348.36</v>
      </c>
      <c r="C48" s="10">
        <v>45236</v>
      </c>
      <c r="D48" s="10">
        <v>45243</v>
      </c>
      <c r="E48" s="10"/>
      <c r="F48" s="10"/>
      <c r="G48" s="1">
        <f t="shared" si="0"/>
        <v>7</v>
      </c>
      <c r="H48" s="9">
        <f t="shared" si="1"/>
        <v>2438.52</v>
      </c>
    </row>
    <row r="49" spans="1:8" x14ac:dyDescent="0.25">
      <c r="A49" s="16" t="s">
        <v>91</v>
      </c>
      <c r="B49" s="9">
        <v>1907.8</v>
      </c>
      <c r="C49" s="10">
        <v>45236</v>
      </c>
      <c r="D49" s="10">
        <v>45253</v>
      </c>
      <c r="E49" s="10"/>
      <c r="F49" s="10"/>
      <c r="G49" s="1">
        <f t="shared" si="0"/>
        <v>17</v>
      </c>
      <c r="H49" s="9">
        <f t="shared" si="1"/>
        <v>32432.6</v>
      </c>
    </row>
    <row r="50" spans="1:8" x14ac:dyDescent="0.25">
      <c r="A50" s="16" t="s">
        <v>92</v>
      </c>
      <c r="B50" s="9">
        <v>156</v>
      </c>
      <c r="C50" s="10">
        <v>45271</v>
      </c>
      <c r="D50" s="10">
        <v>45271</v>
      </c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 t="s">
        <v>93</v>
      </c>
      <c r="B51" s="9">
        <v>800.2</v>
      </c>
      <c r="C51" s="10">
        <v>45267</v>
      </c>
      <c r="D51" s="10">
        <v>45271</v>
      </c>
      <c r="E51" s="10"/>
      <c r="F51" s="10"/>
      <c r="G51" s="1">
        <f t="shared" si="0"/>
        <v>4</v>
      </c>
      <c r="H51" s="9">
        <f t="shared" si="1"/>
        <v>3200.8</v>
      </c>
    </row>
    <row r="52" spans="1:8" x14ac:dyDescent="0.25">
      <c r="A52" s="16" t="s">
        <v>94</v>
      </c>
      <c r="B52" s="9">
        <v>300</v>
      </c>
      <c r="C52" s="10">
        <v>45271</v>
      </c>
      <c r="D52" s="10">
        <v>45271</v>
      </c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 t="s">
        <v>95</v>
      </c>
      <c r="B53" s="9">
        <v>81</v>
      </c>
      <c r="C53" s="10">
        <v>45271</v>
      </c>
      <c r="D53" s="10">
        <v>45271</v>
      </c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 t="s">
        <v>96</v>
      </c>
      <c r="B54" s="9">
        <v>1496.32</v>
      </c>
      <c r="C54" s="10">
        <v>45243</v>
      </c>
      <c r="D54" s="10">
        <v>45271</v>
      </c>
      <c r="E54" s="10"/>
      <c r="F54" s="10"/>
      <c r="G54" s="1">
        <f t="shared" si="0"/>
        <v>28</v>
      </c>
      <c r="H54" s="9">
        <f t="shared" si="1"/>
        <v>41896.959999999999</v>
      </c>
    </row>
    <row r="55" spans="1:8" x14ac:dyDescent="0.25">
      <c r="A55" s="16" t="s">
        <v>97</v>
      </c>
      <c r="B55" s="9">
        <v>519</v>
      </c>
      <c r="C55" s="10">
        <v>45236</v>
      </c>
      <c r="D55" s="10">
        <v>45271</v>
      </c>
      <c r="E55" s="10"/>
      <c r="F55" s="10"/>
      <c r="G55" s="1">
        <f t="shared" si="0"/>
        <v>35</v>
      </c>
      <c r="H55" s="9">
        <f t="shared" si="1"/>
        <v>18165</v>
      </c>
    </row>
    <row r="56" spans="1:8" x14ac:dyDescent="0.25">
      <c r="A56" s="16" t="s">
        <v>98</v>
      </c>
      <c r="B56" s="9">
        <v>2349.83</v>
      </c>
      <c r="C56" s="10">
        <v>45264</v>
      </c>
      <c r="D56" s="10">
        <v>45271</v>
      </c>
      <c r="E56" s="10"/>
      <c r="F56" s="10"/>
      <c r="G56" s="1">
        <f t="shared" si="0"/>
        <v>7</v>
      </c>
      <c r="H56" s="9">
        <f t="shared" si="1"/>
        <v>16448.810000000001</v>
      </c>
    </row>
    <row r="57" spans="1:8" x14ac:dyDescent="0.25">
      <c r="A57" s="16" t="s">
        <v>99</v>
      </c>
      <c r="B57" s="9">
        <v>799</v>
      </c>
      <c r="C57" s="10">
        <v>45264</v>
      </c>
      <c r="D57" s="10">
        <v>45271</v>
      </c>
      <c r="E57" s="10"/>
      <c r="F57" s="10"/>
      <c r="G57" s="1">
        <f t="shared" si="0"/>
        <v>7</v>
      </c>
      <c r="H57" s="9">
        <f t="shared" si="1"/>
        <v>5593</v>
      </c>
    </row>
    <row r="58" spans="1:8" x14ac:dyDescent="0.25">
      <c r="A58" s="16" t="s">
        <v>100</v>
      </c>
      <c r="B58" s="9">
        <v>431</v>
      </c>
      <c r="C58" s="10">
        <v>45264</v>
      </c>
      <c r="D58" s="10">
        <v>45271</v>
      </c>
      <c r="E58" s="10"/>
      <c r="F58" s="10"/>
      <c r="G58" s="1">
        <f t="shared" si="0"/>
        <v>7</v>
      </c>
      <c r="H58" s="9">
        <f t="shared" si="1"/>
        <v>3017</v>
      </c>
    </row>
    <row r="59" spans="1:8" x14ac:dyDescent="0.25">
      <c r="A59" s="16" t="s">
        <v>101</v>
      </c>
      <c r="B59" s="9">
        <v>208.8</v>
      </c>
      <c r="C59" s="10">
        <v>45271</v>
      </c>
      <c r="D59" s="10">
        <v>45271</v>
      </c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 t="s">
        <v>102</v>
      </c>
      <c r="B60" s="9">
        <v>204.3</v>
      </c>
      <c r="C60" s="10">
        <v>45271</v>
      </c>
      <c r="D60" s="10">
        <v>45271</v>
      </c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Vetro</dc:creator>
  <cp:lastModifiedBy>Massimiliano Vetro</cp:lastModifiedBy>
  <dcterms:created xsi:type="dcterms:W3CDTF">2006-09-16T00:00:00Z</dcterms:created>
  <dcterms:modified xsi:type="dcterms:W3CDTF">2024-02-05T10:41:29Z</dcterms:modified>
</cp:coreProperties>
</file>